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15255" windowHeight="5160" firstSheet="3" activeTab="7"/>
  </bookViews>
  <sheets>
    <sheet name="ИтогоСПодпрограммойИСпецФондом" sheetId="1" r:id="rId1"/>
    <sheet name="1Улицы" sheetId="2" r:id="rId2"/>
    <sheet name="2Транспорт" sheetId="3" r:id="rId3"/>
    <sheet name="3БлагоУстр" sheetId="4" r:id="rId4"/>
    <sheet name="4НаружнОсвещ" sheetId="5" r:id="rId5"/>
    <sheet name="5МестЗахор" sheetId="6" r:id="rId6"/>
    <sheet name="6МестМассОтд" sheetId="7" r:id="rId7"/>
    <sheet name="7ТБО" sheetId="8" r:id="rId8"/>
    <sheet name="8СпецФонд" sheetId="9" r:id="rId9"/>
  </sheets>
  <definedNames>
    <definedName name="_xlfn.BAHTTEXT" hidden="1">#NAME?</definedName>
    <definedName name="Z_5F9B3F67_D5A2_4B69_AFEC_71BD7FCDE4CA_.wvu.PrintTitles" localSheetId="1" hidden="1">'1Улицы'!$4:$9</definedName>
    <definedName name="Z_5F9B3F67_D5A2_4B69_AFEC_71BD7FCDE4CA_.wvu.PrintTitles" localSheetId="3" hidden="1">'3БлагоУстр'!$2:$7</definedName>
    <definedName name="Z_5F9B3F67_D5A2_4B69_AFEC_71BD7FCDE4CA_.wvu.PrintTitles" localSheetId="4" hidden="1">'4НаружнОсвещ'!$3:$6</definedName>
    <definedName name="Z_5F9B3F67_D5A2_4B69_AFEC_71BD7FCDE4CA_.wvu.PrintTitles" localSheetId="6" hidden="1">'6МестМассОтд'!$3:$7</definedName>
    <definedName name="Z_5F9B3F67_D5A2_4B69_AFEC_71BD7FCDE4CA_.wvu.PrintTitles" localSheetId="7" hidden="1">'7ТБО'!$2:$7</definedName>
    <definedName name="Z_D81BE423_5DB4_4AED_98A9_AABBA9009F4B_.wvu.PrintTitles" localSheetId="1" hidden="1">'1Улицы'!$4:$9</definedName>
    <definedName name="Z_D81BE423_5DB4_4AED_98A9_AABBA9009F4B_.wvu.PrintTitles" localSheetId="2" hidden="1">'2Транспорт'!$4:$9</definedName>
    <definedName name="Z_D81BE423_5DB4_4AED_98A9_AABBA9009F4B_.wvu.PrintTitles" localSheetId="3" hidden="1">'3БлагоУстр'!$2:$7</definedName>
    <definedName name="Z_D81BE423_5DB4_4AED_98A9_AABBA9009F4B_.wvu.PrintTitles" localSheetId="4" hidden="1">'4НаружнОсвещ'!$3:$6</definedName>
    <definedName name="Z_D81BE423_5DB4_4AED_98A9_AABBA9009F4B_.wvu.PrintTitles" localSheetId="6" hidden="1">'6МестМассОтд'!$3:$7</definedName>
    <definedName name="Z_D81BE423_5DB4_4AED_98A9_AABBA9009F4B_.wvu.PrintTitles" localSheetId="7" hidden="1">'7ТБО'!$2:$7</definedName>
    <definedName name="Z_D81BE423_5DB4_4AED_98A9_AABBA9009F4B_.wvu.Rows" localSheetId="1" hidden="1">'1Улицы'!$50:$51,'1Улицы'!#REF!,'1Улицы'!#REF!</definedName>
    <definedName name="Z_D81BE423_5DB4_4AED_98A9_AABBA9009F4B_.wvu.Rows" localSheetId="2" hidden="1">'2Транспорт'!$17:$17</definedName>
    <definedName name="_xlnm.Print_Titles" localSheetId="1">'1Улицы'!$3:$9</definedName>
    <definedName name="_xlnm.Print_Titles" localSheetId="2">'2Транспорт'!$4:$9</definedName>
    <definedName name="_xlnm.Print_Titles" localSheetId="3">'3БлагоУстр'!$1:$7</definedName>
    <definedName name="_xlnm.Print_Titles" localSheetId="4">'4НаружнОсвещ'!$1:$6</definedName>
    <definedName name="_xlnm.Print_Titles" localSheetId="5">'5МестЗахор'!$1:$7</definedName>
    <definedName name="_xlnm.Print_Titles" localSheetId="6">'6МестМассОтд'!$3:$7</definedName>
    <definedName name="_xlnm.Print_Titles" localSheetId="7">'7ТБО'!$1:$7</definedName>
    <definedName name="_xlnm.Print_Titles" localSheetId="0">'ИтогоСПодпрограммойИСпецФондом'!$2:$4</definedName>
    <definedName name="_xlnm.Print_Area" localSheetId="2">'2Транспорт'!$A$4:$M$39</definedName>
    <definedName name="_xlnm.Print_Area" localSheetId="3">'3БлагоУстр'!$A$1:$M$53</definedName>
  </definedNames>
  <calcPr fullCalcOnLoad="1"/>
</workbook>
</file>

<file path=xl/comments2.xml><?xml version="1.0" encoding="utf-8"?>
<comments xmlns="http://schemas.openxmlformats.org/spreadsheetml/2006/main">
  <authors>
    <author>KIG</author>
  </authors>
  <commentList>
    <comment ref="G55" authorId="0">
      <text>
        <r>
          <rPr>
            <b/>
            <sz val="8"/>
            <rFont val="Tahoma"/>
            <family val="0"/>
          </rPr>
          <t>KIG:</t>
        </r>
        <r>
          <rPr>
            <sz val="8"/>
            <rFont val="Tahoma"/>
            <family val="0"/>
          </rPr>
          <t xml:space="preserve">
150 - ПСД участок №3
2900 - капремонт участка №1</t>
        </r>
      </text>
    </comment>
    <comment ref="H55" authorId="0">
      <text>
        <r>
          <rPr>
            <b/>
            <sz val="8"/>
            <rFont val="Tahoma"/>
            <family val="0"/>
          </rPr>
          <t>KIG:</t>
        </r>
        <r>
          <rPr>
            <sz val="8"/>
            <rFont val="Tahoma"/>
            <family val="0"/>
          </rPr>
          <t xml:space="preserve">
капремонт участка №3</t>
        </r>
      </text>
    </comment>
    <comment ref="I55" authorId="0">
      <text>
        <r>
          <rPr>
            <b/>
            <sz val="8"/>
            <rFont val="Tahoma"/>
            <family val="0"/>
          </rPr>
          <t>KIG:</t>
        </r>
        <r>
          <rPr>
            <sz val="8"/>
            <rFont val="Tahoma"/>
            <family val="0"/>
          </rPr>
          <t xml:space="preserve">
капремонтучастка №2</t>
        </r>
      </text>
    </comment>
  </commentList>
</comments>
</file>

<file path=xl/sharedStrings.xml><?xml version="1.0" encoding="utf-8"?>
<sst xmlns="http://schemas.openxmlformats.org/spreadsheetml/2006/main" count="1335" uniqueCount="483">
  <si>
    <t>Муниципальное унитарное дорожно-эксплуатационное предприятие 
(МУ ДЭП)</t>
  </si>
  <si>
    <t>Муниципальное унитарное предприятие  "Центр жилищно-коммунального хозяйства"
( МУП "Центр ЖКХ" )</t>
  </si>
  <si>
    <t xml:space="preserve"> Таблица II.   Автотранспорт и спецтехника</t>
  </si>
  <si>
    <t>Капитальный ремонт водоотводящих лотков по ул.Балакирева, ул.Полевая-Гоголя, ул.Котовского - ул. 8 Марта</t>
  </si>
  <si>
    <t xml:space="preserve"> Разрушение бетонных конструкций лотка.</t>
  </si>
  <si>
    <r>
      <t>Объездная дорога: ул. Силкина  - Варламовская</t>
    </r>
    <r>
      <rPr>
        <sz val="10"/>
        <rFont val="Arial Cyr"/>
        <family val="2"/>
      </rPr>
      <t xml:space="preserve"> 
2008 год- разработка ПИР</t>
    </r>
  </si>
  <si>
    <t xml:space="preserve"> ПСД инв. №  ArC-407-07-ГП. Капитальный ремонт подпорных стенок,озеленение (замена кустарников). Установка памятника воинам интернационалистам,  благоустройство территории, прилегающей к памятнику воинам-интернационалистам. </t>
  </si>
  <si>
    <t>Капитальный ремонт сквера в районе ул.Пушкина 12-14</t>
  </si>
  <si>
    <t>Выполнение ПСД. Реконструкция  озеленения (замена старых деревьев), цветников  Устройство а\б покрытия, установка бордюрного камня, освещения.Установка скамеек,урн.</t>
  </si>
  <si>
    <t xml:space="preserve">Капитальный ремонт сквера "40 лет Победы в ВОВ" в районе пр.Мира 15 </t>
  </si>
  <si>
    <t>ПСД  СПБ 2006-133РП-ГП,АС смета № 1504 в ценах 2001г.-490,34 тыс.руб. Капитальный ремонт озеленения (замена старых деревьев, кустарников), ремонт газона, цветников, введение новых элементов цветочного оформления.  Устройство покрытия из брусчатки, установка бордюрного камня, освещения. Установка МАФ, скамеек, урн. Восстановление ограждения.</t>
  </si>
  <si>
    <t xml:space="preserve">Капитальный ремонт сквера за ДК им.Ленина </t>
  </si>
  <si>
    <t>Выполнение  ПСД. Капитальный ремонт  участка сквера после демонтажа ОМРТ</t>
  </si>
  <si>
    <t>МУП КБУ</t>
  </si>
  <si>
    <t>1.1</t>
  </si>
  <si>
    <t>Наименование мероприятия</t>
  </si>
  <si>
    <t>Примечание</t>
  </si>
  <si>
    <t>Бюджето-получатель</t>
  </si>
  <si>
    <t>1.1.</t>
  </si>
  <si>
    <t>Строительство</t>
  </si>
  <si>
    <t>ФБ</t>
  </si>
  <si>
    <t>МУ "УКС"</t>
  </si>
  <si>
    <t>Капитальный ремонт</t>
  </si>
  <si>
    <t>Праздничное оформление города</t>
  </si>
  <si>
    <t>Замена урн</t>
  </si>
  <si>
    <t>Обновление контейнеров</t>
  </si>
  <si>
    <t>Разработка ПСД</t>
  </si>
  <si>
    <t>МБ</t>
  </si>
  <si>
    <t>Развитие благоустройства территории</t>
  </si>
  <si>
    <t>Повышение степени благоустройства</t>
  </si>
  <si>
    <t>Общественные туалеты</t>
  </si>
  <si>
    <t>ДГХ</t>
  </si>
  <si>
    <t>восст.надежности и работосбности  на 100%</t>
  </si>
  <si>
    <t>Развитие благоустройства территории, увеличение пропускной способности городских дорог.</t>
  </si>
  <si>
    <t>Увеличение пропускной способности транспортного пересечения</t>
  </si>
  <si>
    <t>Развитие благоустройства территории.</t>
  </si>
  <si>
    <t xml:space="preserve">Соответствие технического состояния элементов улицы требованиям ГОСТ Р 50597-93. </t>
  </si>
  <si>
    <t xml:space="preserve">Соответствие технического состояния элементов  требованиям ГОСТ Р 50597-93. </t>
  </si>
  <si>
    <t>Восстановление работоспособности.</t>
  </si>
  <si>
    <t>Капитальный ремонт оголовка выпуска №12</t>
  </si>
  <si>
    <t>Улица № 1, МКР-21, кв.3 строительство</t>
  </si>
  <si>
    <t>Капитальный ремонт ливневого коллектора ул.Силкина-Бессарабенко</t>
  </si>
  <si>
    <t>Обновление МАФ в существующих местах массового отдыха населения, на водных объектах г.Сарова</t>
  </si>
  <si>
    <t>ул.Тургенева (с выходом на КПП)</t>
  </si>
  <si>
    <t>восстановление благоустройства в  объеме 100%</t>
  </si>
  <si>
    <t>Улучшение архитектурного облика города</t>
  </si>
  <si>
    <t>Монументальное оформление города Сарова</t>
  </si>
  <si>
    <t>в т.ч.</t>
  </si>
  <si>
    <t>Всего</t>
  </si>
  <si>
    <t>Доведение освещенности улицы до нормативного уровня</t>
  </si>
  <si>
    <t>ВСЕГО</t>
  </si>
  <si>
    <t>Срок эксплуатации существующего кладбища истекает в 2010 г.</t>
  </si>
  <si>
    <t>Мероприятия реализуются в соответствии с генеральной схемой очистки г.Сарова, СанПиН 42-128-4690-88 "Санитарные правила содержания территорий населенных мест"</t>
  </si>
  <si>
    <t>Капитальный ремонт транспортно-пешеходного моста через р.Сатис в р-не ДЮСШ</t>
  </si>
  <si>
    <t>Обустройство центральной части города, предусматривается устройство фонтана, декоративно-парковое оформление (в объеме утвержденного проекта Драм. Театра).</t>
  </si>
  <si>
    <t>Ожидаемый результат
Период окупаемости</t>
  </si>
  <si>
    <t>в том числе по годам</t>
  </si>
  <si>
    <t>Потребность финансирования   (тыс.руб.)</t>
  </si>
  <si>
    <t>Источник  финансирования</t>
  </si>
  <si>
    <t xml:space="preserve"> 3.1</t>
  </si>
  <si>
    <t xml:space="preserve"> 3.2</t>
  </si>
  <si>
    <t xml:space="preserve"> 4.1</t>
  </si>
  <si>
    <t>ОБ</t>
  </si>
  <si>
    <t xml:space="preserve"> ПСД инв. № Аг.С -323-07-ГП эксплуатация сверх межремонтного срока покрытий (ВСН 41-88)</t>
  </si>
  <si>
    <t>ПСД инв.№ Аг.С-341-07-ГП эксплуатация сверх межремонтного срока покрытий (ВСН 41-88)</t>
  </si>
  <si>
    <t>ПСД инв. №Аг.С-223-07-ГП эксплуатация сверх межремонтного срока покрытий (ВСН 41-88)</t>
  </si>
  <si>
    <t>ПСД инв. № СПБ 2006-131-РП-АС эксплуатация сверх межремонтного срока покрытий (ВСН 41-88)</t>
  </si>
  <si>
    <t>ПСД инв. № Аг.С-404-07-ГП эксплуатация сверх межремонтного срока покрытий (ВСН 41-88)</t>
  </si>
  <si>
    <t>ПСД инв.№ Аг.С-402-07-НВК.К2  в период дождей водоотводящая способность не соответствует требуемой ( происходит подтопление м-на "Мебель"</t>
  </si>
  <si>
    <t>ПСД инв. "Аг.С-451-07-АС Разрушен</t>
  </si>
  <si>
    <t>ПСД инв. №Аг.С-340-07-ГП   участок от ул.Победы до ул.Сахарова.  Соответствие срока службы дорожной одежды ВСН 41-88</t>
  </si>
  <si>
    <t>0</t>
  </si>
  <si>
    <t>ул. Юности (пешеходный бульвар)</t>
  </si>
  <si>
    <t xml:space="preserve">Соответствие технического состояния элементов улицы требованиям ГОСТ 50597-93 </t>
  </si>
  <si>
    <t>Требуется корректировка ПСД от ул.П.Морозова до ул.Володарского</t>
  </si>
  <si>
    <t>ПСД разработана</t>
  </si>
  <si>
    <t>2010 - корректировка ПСД</t>
  </si>
  <si>
    <t>2010 год - разработка ПИР.  Участок от ул. П. Морозова до гидроузла "Городской"</t>
  </si>
  <si>
    <t xml:space="preserve">Расширение проезжей части на участке от пр.Ленина до пр.Октябрьский. </t>
  </si>
  <si>
    <t xml:space="preserve">Реконструкция </t>
  </si>
  <si>
    <t>ПСД инв. №СПБ-2007-025РП-АС Восстановление согласно проекта.                            1.укрепление откосов насыпи верхнего бъефа.                            2.Крепление отксов  м. B=4,5 м)*2                                                                3.Очиска и наращивание водоприемного колодца донной трубы</t>
  </si>
  <si>
    <t>Транспортно-пешеходный мост через р. Вичкинза в районе КПП-3.</t>
  </si>
  <si>
    <t>Транспортно-пешеходный мост ул.Железнодорожная, р.Саровка.</t>
  </si>
  <si>
    <t xml:space="preserve">Транспортно-пешеходный мост пр.Музрукова, 10, р.Саровка. </t>
  </si>
  <si>
    <t>2010г- Разработка ПИР. С подъездными путями на участке от больничного городска до пересечения пр.Октябрьский, перекресток ул. Зернова- ул. Семашко.</t>
  </si>
  <si>
    <t>ПСД инв. №Аг.С-406-07-ГП  от ул.Шверника до ул.Чапаева - 1очередь, от ул.Чапаева до ул.К.Маркса - 2 очередь</t>
  </si>
  <si>
    <t>ПСД инв № Аг7.С-405-07-ГП. Ремонт основания дороги, усиление дорожной одежды.</t>
  </si>
  <si>
    <t>2011г - разработка ПИР. Эксплуатация сверх межремонтного срока покрытий (ВСН 41-88)</t>
  </si>
  <si>
    <t xml:space="preserve">2009 г - разработка ПСД. Ремонт бетонного основания, устройство плиточного покрытия. </t>
  </si>
  <si>
    <t>2009г - разработка ПСД. Выпуск в воде, работает в подпорном режиме.</t>
  </si>
  <si>
    <t>Ливневой коллектор по ул.Московская (участок от ж/д 29 ул. Московская до ул. Курчатова).</t>
  </si>
  <si>
    <t>2010 г - разработка ПСД. Разрушение бетонных конструкций оголовка.</t>
  </si>
  <si>
    <t>СП</t>
  </si>
  <si>
    <t xml:space="preserve"> 4.3</t>
  </si>
  <si>
    <t>МУП "Центр ЖКХ"</t>
  </si>
  <si>
    <t xml:space="preserve"> 1.1</t>
  </si>
  <si>
    <t>Капитальный ремонт озеленения и благоустройства парков, скверов и памятников</t>
  </si>
  <si>
    <t>Капитальный ремонт  парка      им. Зернова</t>
  </si>
  <si>
    <t>Капитальный ремонт сквера за к/т "Октябрь"</t>
  </si>
  <si>
    <t xml:space="preserve">ПСД №СПБ 2007-031РП-АС в ценах 2001г. 2600 тыс. руб.  (Капитальный ремонт фонтана, озеленения, цветников (замена бордюров).  Замена цветочниц на вертикальное озеленение,светильников наружного освещения, декоративная подсветка, устройство ограждения. Замена покрытия дорожек и площадок на брусчатку. Установка ограничителей движения). </t>
  </si>
  <si>
    <t>2008 Разработка ПИР</t>
  </si>
  <si>
    <t>2011г-разработка ПИР.Увеличение пропускной способности транспортного пересечения</t>
  </si>
  <si>
    <t>2011г - разработка ПИР. Эксплуатация сверх межремонтного срока покрытий (ВСН 41-88), от ул.Курчатова до ул.Зернова</t>
  </si>
  <si>
    <t>2011г - разработка ПИР. эксплуатация сверх межремонтного срока покрытий (ВСН 41-88), озеленение западной части от ул.Чапаева до ул.Бессарабенко.</t>
  </si>
  <si>
    <t>2011г - разработка ПИР. Ремонт  тротуаров, расширение для механической уборки, устройство в проблемных местах открытой ливневой канализации, озеленение.</t>
  </si>
  <si>
    <t>2009г - разработка ПИР. эксплуатация сверх межремонтного срока покрытий (ВСН 41-88)</t>
  </si>
  <si>
    <t>2010 г - разработка ПСД.  Замена трубы на больший диаметр в виду не соответствия фактическому расходу дождевых вод.</t>
  </si>
  <si>
    <t>2010 г - разработка ПСД (МБ). Устройство обводного канала,водосбросных и водоспускных устройств.                                                                           согласно ПСД  № 2002/39 выполненоный ННГАСУ в 2002 г.</t>
  </si>
  <si>
    <t>Участок: от ул.Кольцова до ул.Гоголя. ПСД-разработана, ПИР 2006 г</t>
  </si>
  <si>
    <t>Ландшафтное благоустройство, озеленение, устройство покрытий из брусчатки.</t>
  </si>
  <si>
    <t>Наименование мероприятий</t>
  </si>
  <si>
    <t>Комплексный капитальный ремонт благоустройства</t>
  </si>
  <si>
    <t>Капитальный ремонт асфальтового покрытия</t>
  </si>
  <si>
    <t>Замена асфальтобетонного покрытия и бордюрного камня проездов и тротуаров.</t>
  </si>
  <si>
    <t>Выборочный капитальный ремонт объектов благоустройства</t>
  </si>
  <si>
    <t>Установка биотуалетов при въезде в город (КПП-3) и на          ул. Московской</t>
  </si>
  <si>
    <t>ПСД № 2003-199;                ПСД № 2003-210;                ПСД № 2003-210;                   ПСД № 2003-189 ;              ПСД № 2003-193</t>
  </si>
  <si>
    <t xml:space="preserve">ПСД № 2003-200;                ПСД № 2003-197;                ПСД № 2003-211 </t>
  </si>
  <si>
    <t>АПЗ № 60/2001г. Разработкак ПСД, Капитальный ремонт благоустройства и озеленения парка</t>
  </si>
  <si>
    <t>В соответствии с проектом инв. № 2007-1003РП-АС "Ландшафтное устройство участков земель общего пользования (перекрестков, улиц). Участок ул. Зернова от КПП-3 до ул. Арзамасская и в районе к/т "Молодежный".</t>
  </si>
  <si>
    <t xml:space="preserve"> 1.2</t>
  </si>
  <si>
    <t>1.3</t>
  </si>
  <si>
    <t xml:space="preserve"> 1.4</t>
  </si>
  <si>
    <t>2</t>
  </si>
  <si>
    <t xml:space="preserve"> 2.1</t>
  </si>
  <si>
    <t>СС</t>
  </si>
  <si>
    <t>№ строки</t>
  </si>
  <si>
    <t>Улица 139 в микрорайоне 15</t>
  </si>
  <si>
    <t>Улица 134 в микрорайоне 15</t>
  </si>
  <si>
    <t>Дорога  Силкина-  Варламовская</t>
  </si>
  <si>
    <t>Улица 130 в микрорайоне 21</t>
  </si>
  <si>
    <t>ПИР разработан</t>
  </si>
  <si>
    <t>ПИР разработан (от ул.Семашко до ул.139)</t>
  </si>
  <si>
    <t>Улица № 4 в микрорайоне 21</t>
  </si>
  <si>
    <t xml:space="preserve">Улица 132 в микрорайоне 20, 21, 22 </t>
  </si>
  <si>
    <t>Улица 133  в микрорайоне 22</t>
  </si>
  <si>
    <t xml:space="preserve">Улица 200 </t>
  </si>
  <si>
    <t>Улица Гоголя (II очередь) в микрорайоне 16</t>
  </si>
  <si>
    <t>Участок: Октябрьский проспект; от пр.Мира до ул.Железнодорожная.
ПСД-разработана</t>
  </si>
  <si>
    <t xml:space="preserve">Участок: от ул.Арзамасская до ул.Московская. 
ПСД-разработана в 2006 году
2008 доработка ПИР </t>
  </si>
  <si>
    <t>Улица Зернова 
(от ул. Арзамасской до ул. Московской)</t>
  </si>
  <si>
    <t xml:space="preserve">Улица Мичурина </t>
  </si>
  <si>
    <t>Улица Садовая</t>
  </si>
  <si>
    <t>Улица  Ак. Харитона</t>
  </si>
  <si>
    <t>2008 год - ПИР
Увеличение пропускной способности транспортного пересечения</t>
  </si>
  <si>
    <t>Увеличение пропускной способности транспортного пересечения ПИР-2006 год (предпроектное обследование)</t>
  </si>
  <si>
    <t>Капитальный ремонт гидротехнического сооружения (ГТС) "Балыковское"</t>
  </si>
  <si>
    <t>ПСД инв. № 2006-1014РП-АС кап.ремонт  водоспропускного сооружения (по результам обследованияя ННГАСУ  2000 г.)</t>
  </si>
  <si>
    <t>Объекты: реконструкция площади Ленина; - памятник Ленина; - озеленение и цветовое, цветочное оформление; - световое и праздничное оформление; - фасады; - освещение; - ограждение внешнего благоустройства; - тротуарное покрытие, в т.ч. стеллобат здания администрации, устройство парковочных стоянок. Корректировка РП ООО "Дизайн-центр".</t>
  </si>
  <si>
    <t>Капремонт тротуара от ул.Зернова до АТС</t>
  </si>
  <si>
    <t>Улица Дзержинского, капремонт тротуаров</t>
  </si>
  <si>
    <t xml:space="preserve">Дорога от шоссе Варламовское до зоны отдыха "Протяжка" </t>
  </si>
  <si>
    <t>Улица Некрасова</t>
  </si>
  <si>
    <t xml:space="preserve">Проезд от ул. Зернова к ветеринарной станции </t>
  </si>
  <si>
    <t xml:space="preserve"> ПСД Аг.С-403-07-ГП  разработана</t>
  </si>
  <si>
    <t xml:space="preserve">Тротуары в пойме реки Сатис </t>
  </si>
  <si>
    <t>Дорога №123 (капремонт лестницы "Миру-Мир")</t>
  </si>
  <si>
    <t>Капитальный ремонт гидротехнического сооружения (ГТС) "Филлиповский № 1"</t>
  </si>
  <si>
    <t xml:space="preserve">Улица Куйбышева </t>
  </si>
  <si>
    <t>Проспект Музрукова, капремонт тротуаров</t>
  </si>
  <si>
    <t>Выпуск ливневой канализации №11, у моста по пр.Музрукова 12</t>
  </si>
  <si>
    <t xml:space="preserve">Улица Александровича </t>
  </si>
  <si>
    <t>Капитальный ремонт гидротехнического сооружения (ГТС)  "Протяжное"</t>
  </si>
  <si>
    <t>Комсомольская площадь
(капремонт  дороги)</t>
  </si>
  <si>
    <t>Улица Герцена 
(капремонт  дороги)</t>
  </si>
  <si>
    <t>Проспект Октябрьский, участок от пр.Мира до ул.Победы
(капрем. дороги)</t>
  </si>
  <si>
    <t>2011г - разработка ПСД. Эксплуатация сверх межремонтного срока покрытий (ВСН 41-88)</t>
  </si>
  <si>
    <t>Улица Силкина 
(капремонт тротуара)</t>
  </si>
  <si>
    <t>Улица Давиденко 
(капремонт дороги и тротуара)</t>
  </si>
  <si>
    <t>ВСЕГО  по таблице:</t>
  </si>
  <si>
    <t>2010 -ПСД Участок от ул.Московская до ул.Радищева. Замена плиточного покрытия, ландшафтное обустройство в комплексе с элементами художественного оформления, устройство фонтана.</t>
  </si>
  <si>
    <t xml:space="preserve"> 1.3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</si>
  <si>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</si>
  <si>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</si>
  <si>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</si>
  <si>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</si>
  <si>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</si>
  <si>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</si>
  <si>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</si>
  <si>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</si>
  <si>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</si>
  <si>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</si>
  <si>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</si>
  <si>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</si>
  <si>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</si>
  <si>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</si>
  <si>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</si>
  <si>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</si>
  <si>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</si>
  <si>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3.3</t>
  </si>
  <si>
    <t xml:space="preserve"> 3.4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</si>
  <si>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</si>
  <si>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</si>
  <si>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</si>
  <si>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</si>
  <si>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</si>
  <si>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</si>
  <si>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</si>
  <si>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</si>
  <si>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 xml:space="preserve"> 3.14</t>
  </si>
  <si>
    <t xml:space="preserve"> 3.15</t>
  </si>
  <si>
    <t xml:space="preserve"> 3.16</t>
  </si>
  <si>
    <t xml:space="preserve"> 3.17</t>
  </si>
  <si>
    <t xml:space="preserve"> 3.18</t>
  </si>
  <si>
    <t xml:space="preserve"> 3.19</t>
  </si>
  <si>
    <t xml:space="preserve"> 3.20</t>
  </si>
  <si>
    <t>Дорога от КПП-3 до д.Цыгановка 
(капремонт дороги)</t>
  </si>
  <si>
    <t>в том числе:</t>
  </si>
  <si>
    <t>Восст.надежности и работосбности  на 100%</t>
  </si>
  <si>
    <t>Обновление  автобусного парка</t>
  </si>
  <si>
    <t>Таблица III.  Благоустройство и озеленение территории городского округа</t>
  </si>
  <si>
    <t xml:space="preserve"> Капитальный ремонт туалетов</t>
  </si>
  <si>
    <t>Устройство металлического ограждения. Ремонт асфальтобетонного покрытия, замена бордюрного камня. Установка МАФ. Посадка цветов и кустарников.</t>
  </si>
  <si>
    <t xml:space="preserve"> 8.1</t>
  </si>
  <si>
    <t xml:space="preserve"> 8.2</t>
  </si>
  <si>
    <t>Таблица IV.    Наружное  освещение</t>
  </si>
  <si>
    <t>Таблица V.  Места захоронения</t>
  </si>
  <si>
    <t>Здание ритуальных принадлежностей</t>
  </si>
  <si>
    <t>Здание склада</t>
  </si>
  <si>
    <t xml:space="preserve">Аллея почетного захоронения </t>
  </si>
  <si>
    <t>Разработка ПСД, 
расширение аллеи.</t>
  </si>
  <si>
    <t>восстановление 
100% износ</t>
  </si>
  <si>
    <t>Капитальный ремонт городского кладбища</t>
  </si>
  <si>
    <t>1</t>
  </si>
  <si>
    <t xml:space="preserve">Разработка ПСД на обустройство зоны отдыха: обустройство пешеходной дороги, освещения, установка МАФ, уборка сухостоя и очистка от захламленности </t>
  </si>
  <si>
    <t xml:space="preserve"> Замене подлежат МАФы с истекшим сроком эксплуатации в рамках текущего муниципального заказа</t>
  </si>
  <si>
    <t>Таблица VII.   Объекты сбора, вывоза бытовых отходов</t>
  </si>
  <si>
    <t xml:space="preserve">Реконструкция контейнерных площадок   </t>
  </si>
  <si>
    <t xml:space="preserve">Таблица VI.   Места  массового  отдыха </t>
  </si>
  <si>
    <t>2.4</t>
  </si>
  <si>
    <t>2.5</t>
  </si>
  <si>
    <t>2.6</t>
  </si>
  <si>
    <t xml:space="preserve">Благоустройство территории при установке стелы при въезде в город; Благоустройство территории при установке памятника Музрукову </t>
  </si>
  <si>
    <t>Контейнеры для сбора ТБО 
для мусороприемочных камер ( МУП "Центр ЖКХ")
( объемом  0,21 куб.м )</t>
  </si>
  <si>
    <t xml:space="preserve">Капитальный ремонт контейнерных площадок </t>
  </si>
  <si>
    <t>МОУДОД ДСС, 
ДО, 
ДМиС</t>
  </si>
  <si>
    <t>Контейнеры для сбора ТБО 
учреждений образования, культуры</t>
  </si>
  <si>
    <t>Извлечение вторичного сырья (макулатура, пластик) из ТБО порядка 7-10%</t>
  </si>
  <si>
    <t>ПСД-разработана. (от ул.Лесной до ул.Чкалова) 2009 - ПСД (от ул.Чкалова до ул.Садовой)</t>
  </si>
  <si>
    <t>Улица 2 (Чкалова) в микрорайоне 21, 22</t>
  </si>
  <si>
    <t>2010-требуется корректировка ПСД
ПСД-разработана на 1 очередь (от ул.Школьная до ул.Чкалова)</t>
  </si>
  <si>
    <t>Дорога на ТИЗ
ПСД-разработана в 1994 г. (требуется корректировка и госэкспертиза)</t>
  </si>
  <si>
    <t>2009 год - разработка ПИР II очередь (ул.Гоголя - ул.Герцена МКР16 I очередь выполнена в 2006г.)</t>
  </si>
  <si>
    <t xml:space="preserve">                                                         Площадь  Ленина </t>
  </si>
  <si>
    <t>Обновление  остановочных комплексов</t>
  </si>
  <si>
    <t>3.1</t>
  </si>
  <si>
    <t>3.2</t>
  </si>
  <si>
    <t>3.3</t>
  </si>
  <si>
    <t>Снегопогрузчик, комбинированная уборочная машина</t>
  </si>
  <si>
    <t>Автовышка</t>
  </si>
  <si>
    <t xml:space="preserve">Улица Зернова </t>
  </si>
  <si>
    <t xml:space="preserve">Проспект Музрукова </t>
  </si>
  <si>
    <t>Улица Бессарабенко</t>
  </si>
  <si>
    <t>3.4</t>
  </si>
  <si>
    <t xml:space="preserve"> 4.2</t>
  </si>
  <si>
    <t xml:space="preserve">Выполняется ежегодно в соответствии с адресными программами </t>
  </si>
  <si>
    <t>Контейнеры для сбора ТБО 
на контейнерных площадках МУП "Центр ЖКХ"
( объемом  0,75 куб.м )</t>
  </si>
  <si>
    <t>Капитальный ремонт озеленения в границах полосы отвода автомобильных дорог</t>
  </si>
  <si>
    <t>Сумма</t>
  </si>
  <si>
    <t>Источник финансирования</t>
  </si>
  <si>
    <t xml:space="preserve">Номер и наименование таблицы </t>
  </si>
  <si>
    <t>2008 год</t>
  </si>
  <si>
    <t>2009 год</t>
  </si>
  <si>
    <t>2010 год</t>
  </si>
  <si>
    <t>2011 год</t>
  </si>
  <si>
    <t>Муниципальное унитарное предприятие 
"Комбинат благоустройства" 
( МУП "КБУ ")</t>
  </si>
  <si>
    <t>Раздел 4. Необходимое ресурсное обеспечение программы</t>
  </si>
  <si>
    <t>Разработка ПСД
Капремонт по ул.Бессарабенко, 15; Дом №23 по ул.Шверника и южной стороны д.№5по ул.Силкина; Территория по диоганали между домами по ул.Шверника 25, Силкина 5, Силкина 7;  Освещение пешеходной дорожки от пер.Северный к м-ну "Колобок" и ул.Харитона и другие</t>
  </si>
  <si>
    <t>Капитальный ремонт наружного освещения придомовых территорий</t>
  </si>
  <si>
    <t>Строительство наружного освещения улично-дорожной сети</t>
  </si>
  <si>
    <t>Разработка ПИР и строительство наружного освещения ул. Маяковского, ул.Шевченко, ул.Советская и других объектов улично-дорожной сети</t>
  </si>
  <si>
    <t>Замена светильников устаревших конструкций на энергосберегающие.
Установка шкафов автоматизированного управления освещением.
Установка приборов учета  электроэнергии в пунктах питания наружного освещения</t>
  </si>
  <si>
    <t>Доведение освещенности улицы до нормативного уровня
Снижение потребления электроэнергии в 2 раза</t>
  </si>
  <si>
    <t>Строительство, реконструкция</t>
  </si>
  <si>
    <t>(тыс.руб.)</t>
  </si>
  <si>
    <t xml:space="preserve">Озеленение территории города </t>
  </si>
  <si>
    <t>Приобретение техники для обеспечения муниципальных нужд , 
в том числе оплата лизинговых платежей</t>
  </si>
  <si>
    <t>Потребность финансирования   (тыс.руб)</t>
  </si>
  <si>
    <t xml:space="preserve">Капитальный ремонт туалетов по  ул. Силкина д.30, ул. Советская д. 10. </t>
  </si>
  <si>
    <t>Ландшафтное устройство улиц города Сарова</t>
  </si>
  <si>
    <t>Обустройство зон отдыха. Благоустройство зоны отдыха "Пруд Городской"
Капитальный ремонт тротуаров ул.Набережная</t>
  </si>
  <si>
    <t>Строительство кладбища</t>
  </si>
  <si>
    <t>Внедрение пластиковых карт, содержащих сведения о захоронениях</t>
  </si>
  <si>
    <t>Восстановление опавших могил на воинском участке кладбища</t>
  </si>
  <si>
    <t>Реставрация разрушенных надгробий известных деятелей науки, культуры и искусства</t>
  </si>
  <si>
    <t>Погрузчик "Bobcat", 
спецмашина для отлова животных на базе ГАЗ</t>
  </si>
  <si>
    <t>Дорога на КПП-1</t>
  </si>
  <si>
    <t xml:space="preserve">2008 г - разработка ПСД. Ремонт бетонного основания дороги, устройство  ливневой канализации и а/б покрытия - 100%. </t>
  </si>
  <si>
    <t>Улица Советская</t>
  </si>
  <si>
    <t xml:space="preserve">Улица Железнодорожная </t>
  </si>
  <si>
    <t xml:space="preserve">Проспект Мира, Ленина </t>
  </si>
  <si>
    <t>Капитальный ремонт благоустройства внутриквартальных и внутримикрорайонных территорий</t>
  </si>
  <si>
    <t>Световое оформление зданий</t>
  </si>
  <si>
    <t>2.</t>
  </si>
  <si>
    <t>Расматривается световое оформление здания Администрации, пр.Ленина д.20-23,  пр. Ленина д.1(дом со шпилем ).проект ЭКС-028-2007-ЭО, ЭКС-038-2007-ЭО проект ЭКС-023-2007-ЭО, ЭКС-019-2007-ЭО, ЭКС-024-2007-ЭО, проект ЭКС-025-2007-ЭО</t>
  </si>
  <si>
    <t>Капремонт тротуаров по ул.Московская  
(участок от ул. Зернова до ул. Курчатова)</t>
  </si>
  <si>
    <t>Капремонт тротуаров по ул.Московская, участок от ул. Маяковского до ул.  №200</t>
  </si>
  <si>
    <t xml:space="preserve">              2.13</t>
  </si>
  <si>
    <t xml:space="preserve"> 2.14</t>
  </si>
  <si>
    <t>3.34</t>
  </si>
  <si>
    <t>3.35</t>
  </si>
  <si>
    <t>2011 год - разработка ПИР</t>
  </si>
  <si>
    <t>Проспекта Музрукова 
(от ул.Димитрова до Варламовской дороги)</t>
  </si>
  <si>
    <t>Мост на р. Сатис ( по ул. Академика Харитона) с подъездными путями</t>
  </si>
  <si>
    <t>Проезд от Большой Коммунальной дороги до Южного шоссе</t>
  </si>
  <si>
    <t>Капитальный ремонт дорог местного значения на территории частной жилой застройки</t>
  </si>
  <si>
    <t>Малая Коммунальная дорога (от ул. Большая Коммунальная до шоссе Южное)</t>
  </si>
  <si>
    <t>Таблица  I.   Автомобильные дороги местного значения, инженерные сооружения</t>
  </si>
  <si>
    <t>Капитальный ремонт  сквера "Победы" с наружным освещением и обелиском "Вечный огонь"</t>
  </si>
  <si>
    <t>2007 год</t>
  </si>
  <si>
    <t>№ п/п</t>
  </si>
  <si>
    <t>3.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</si>
  <si>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</si>
  <si>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</si>
  <si>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</si>
  <si>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</si>
  <si>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</si>
  <si>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</si>
  <si>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</si>
  <si>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</si>
  <si>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</si>
  <si>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</si>
  <si>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</si>
  <si>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</si>
  <si>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</si>
  <si>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3.36</t>
  </si>
  <si>
    <t>Дорога Город-Протяжка (от ул.Ключевая до поворота СО "Союз"). Устройство тротуара</t>
  </si>
  <si>
    <t>В соответствии с приказом МЖКХ от 31.01.08 №2. Замена асфальтобетонного покрытия проездов.  Устройство дет. и хоз. площадок, установка МАФ. Устройство пешеходных дорожек.Посадка деревьев и кустарников. Восстановление газонов.</t>
  </si>
  <si>
    <t>В рамках текущего финансирования по смете ДГХ</t>
  </si>
  <si>
    <t>Разработка ПСД. Капитальный ремонт теплотрассы, капитальный ремонт помещения, благоустройство прилегающей территории.</t>
  </si>
  <si>
    <t>2.15</t>
  </si>
  <si>
    <t>Проспект Ленина</t>
  </si>
  <si>
    <t>Капитальный ремонт тротуаров, озеленение, устройтсво гостевых стоянок, наружного освещения</t>
  </si>
  <si>
    <t>Приобретение и замена бункеров-накопителей для крупногабаритных отходов</t>
  </si>
  <si>
    <t>4</t>
  </si>
  <si>
    <t xml:space="preserve">Реконструкция автостанции </t>
  </si>
  <si>
    <t>Улицы 123 (участок от проспекта Мира до ул. Железнодорожная)</t>
  </si>
  <si>
    <t xml:space="preserve">Транспортно-пешеходный мост пр.Музрукова, р.Сатис. </t>
  </si>
  <si>
    <t>3.37</t>
  </si>
  <si>
    <t>Театральный проезд</t>
  </si>
  <si>
    <t>3.38</t>
  </si>
  <si>
    <t>3.39</t>
  </si>
  <si>
    <t>3.40</t>
  </si>
  <si>
    <t>Ул. Бессарабенко, пешеходная лестница</t>
  </si>
  <si>
    <t>3.41</t>
  </si>
  <si>
    <t>Понтонный пешеходный мост через р. Сатис</t>
  </si>
  <si>
    <t>2.7</t>
  </si>
  <si>
    <t>Внутриквартальные дороги и проезды городского кладбища</t>
  </si>
  <si>
    <t>Устройтсво карт захоронений</t>
  </si>
  <si>
    <t>2.8</t>
  </si>
  <si>
    <t>Водопропускного лотка и сооружения по ул.Ключевая. Выход №1</t>
  </si>
  <si>
    <t>3.42</t>
  </si>
  <si>
    <t>Ливневый коллектор по ул. Дзержинского - ул. Репина</t>
  </si>
  <si>
    <t>3.43</t>
  </si>
  <si>
    <t xml:space="preserve">Капитальный ремонт наружного освещения улично-дорожной сети, скверов </t>
  </si>
  <si>
    <t>5</t>
  </si>
  <si>
    <t>Уширение проезжей части</t>
  </si>
  <si>
    <t>Диспетчеризация</t>
  </si>
  <si>
    <t>Внедрение автоматизированной радионавигационной системы диспетчерского управления пассажирским и коммунальным транспортом</t>
  </si>
  <si>
    <t>Повышение качества обслуживания пассажиров, контроль за выполнением объемов перевозок</t>
  </si>
  <si>
    <t>МУП "Горавтотранс", МУ "ДЭП", МУП "Горводоканал"</t>
  </si>
  <si>
    <t>Кап. ремонт тротуаров по ул. Бессарабенко (участок вдоль домов №15, №19 и участок вдоль ГТС "Боровое")</t>
  </si>
  <si>
    <t>3.44</t>
  </si>
  <si>
    <t>Пешеходная дорожка от ул.Советская к МУПК (капремонт лестницы)</t>
  </si>
  <si>
    <t>Капитальный ремонт водоотводящего лотка с выпуском №10 (от зубной пол-ки)</t>
  </si>
  <si>
    <t>Устройство стоянок автотранспорта (расширение проезжей части)</t>
  </si>
  <si>
    <t>КУМИ</t>
  </si>
  <si>
    <t>Нижегородский областной драмматический театр в г.Сарове. Благоустройство.</t>
  </si>
  <si>
    <t>Реконструкция и капитальный ремонт цветочного оформления и цветочного хозяйства города Сарова</t>
  </si>
  <si>
    <t>9.1</t>
  </si>
  <si>
    <t>Цветочное оформление города Сарова</t>
  </si>
  <si>
    <t>9.2</t>
  </si>
  <si>
    <t>Капитальный ремонт парников</t>
  </si>
  <si>
    <t>Капитальный ремонт ограждений внешнего благоустройства</t>
  </si>
  <si>
    <t>Капремонт ограждения газонов у здания администрации, другие улицы</t>
  </si>
  <si>
    <t>МУП "КБУ"</t>
  </si>
  <si>
    <t>Обновление городских часов</t>
  </si>
  <si>
    <t>Модернизация городских часов (срок эксплуатации более 10 лет), замена существующих часов на новые</t>
  </si>
  <si>
    <t>Обновление МАФ</t>
  </si>
  <si>
    <t>12.1</t>
  </si>
  <si>
    <t>Приобретение скамеек</t>
  </si>
  <si>
    <t>12.2</t>
  </si>
  <si>
    <t>Приобретение вазонов для установки в скверах и на городских улицах</t>
  </si>
  <si>
    <t>Скамейки в скверах и на городских улицах 2007г. - 45шт., 2008г.-12шт.</t>
  </si>
  <si>
    <t>12.3</t>
  </si>
  <si>
    <t>Приобретение цветочных комплексов</t>
  </si>
  <si>
    <t>12.4</t>
  </si>
  <si>
    <t>Обновление ограждений внешнего благоустройства</t>
  </si>
  <si>
    <t>12.5</t>
  </si>
  <si>
    <t>Приобретение цветочных конструкций на опоры освещения (установка по пр.Ленина, пр.Мира, ул.Зернова, ул.Музрукова)</t>
  </si>
  <si>
    <t>13</t>
  </si>
  <si>
    <t>Устройство и установка общественных биотуалетов</t>
  </si>
  <si>
    <t>14</t>
  </si>
  <si>
    <t>Яма Беккари</t>
  </si>
  <si>
    <t>Перевод ямы Беккари в разряд скотомогильника</t>
  </si>
  <si>
    <t>Благоустройство территории (валка деревьев, очистка от мусора, планировка, установка бетонного забора, въездных ворот)</t>
  </si>
  <si>
    <t>3</t>
  </si>
  <si>
    <t>Обустройство территории государственных памятников природы (ГПП)</t>
  </si>
  <si>
    <t>МУ "Горлесхоз"</t>
  </si>
  <si>
    <t>ОБ (ОЭФ)</t>
  </si>
  <si>
    <t>ПСД 2006-033, проезд №2,3</t>
  </si>
  <si>
    <t>5.1</t>
  </si>
  <si>
    <t>Всего по таблице:</t>
  </si>
  <si>
    <t>Капремонт центрального парка КиО им.Зернова</t>
  </si>
  <si>
    <t>Улица Дзержинского, капремонт дороги</t>
  </si>
  <si>
    <t>1.11</t>
  </si>
  <si>
    <t>Улица 143</t>
  </si>
  <si>
    <t>Объездная дорога: Комсомольская площадь - Варламовское шоссе</t>
  </si>
  <si>
    <t>Таблица VIII.    Специализированный жилищный фонд</t>
  </si>
  <si>
    <t>Всего по Подпрограмме "Мой дом, мой двор, мой подъезд"</t>
  </si>
  <si>
    <t>Таблица VIII. Специализированный жилищный фонд</t>
  </si>
  <si>
    <t>Источник</t>
  </si>
  <si>
    <t>Потребность финансирования (тыс.руб.)</t>
  </si>
  <si>
    <t>Бюдже-тополу-чатель</t>
  </si>
  <si>
    <t>Ожидаемый результат Период окупаемости</t>
  </si>
  <si>
    <t>финансирования</t>
  </si>
  <si>
    <t>в том числе</t>
  </si>
  <si>
    <t>1. Комплексный капитальный ремонт зданий</t>
  </si>
  <si>
    <t>частично исппольз.ср.пред.</t>
  </si>
  <si>
    <t>ул.Зернова, 62/2</t>
  </si>
  <si>
    <t>блок 2; система оповещения</t>
  </si>
  <si>
    <t>1.2.</t>
  </si>
  <si>
    <t>ул.Зернова, 60/1</t>
  </si>
  <si>
    <t>блок 1, 2; система оповещения</t>
  </si>
  <si>
    <t>1.3.</t>
  </si>
  <si>
    <t>ул.Московская, д.38/1, 38/2</t>
  </si>
  <si>
    <t>ул.Московская, д.34/1, 34/2</t>
  </si>
  <si>
    <t>ул.Московская 24/2</t>
  </si>
  <si>
    <t>Кровли (капитальный ремонт)</t>
  </si>
  <si>
    <t>2.1.</t>
  </si>
  <si>
    <t>ул.Зернова, 62/1</t>
  </si>
  <si>
    <t>2.2.</t>
  </si>
  <si>
    <t>ул.Зернова, 62/1 (стр.3)</t>
  </si>
  <si>
    <t>1260 кв.м</t>
  </si>
  <si>
    <t>2.3.</t>
  </si>
  <si>
    <t>ул.Зернова, 60/2</t>
  </si>
  <si>
    <t>900 кв.м</t>
  </si>
  <si>
    <t>2.4.</t>
  </si>
  <si>
    <t>ул.Куйбышева, 21</t>
  </si>
  <si>
    <t>1380 кв.м</t>
  </si>
  <si>
    <t>Подъезды (капитальный ремонт)</t>
  </si>
  <si>
    <t>4.</t>
  </si>
  <si>
    <t>Вводы теплосети (капитальный ремонт)</t>
  </si>
  <si>
    <t>4.1.</t>
  </si>
  <si>
    <t>90 п.м.</t>
  </si>
  <si>
    <t>4.2.</t>
  </si>
  <si>
    <t>23 п.м.</t>
  </si>
  <si>
    <t>5.</t>
  </si>
  <si>
    <t>Вводы холодного водоснабжения (капитальный ремонт)</t>
  </si>
  <si>
    <t>5.1.</t>
  </si>
  <si>
    <t>30 п.м.</t>
  </si>
  <si>
    <t>22 п.м.</t>
  </si>
  <si>
    <t>6.</t>
  </si>
  <si>
    <t>Лифты (капитальный ремонт)</t>
  </si>
  <si>
    <t>6.1.</t>
  </si>
  <si>
    <t>6.1.1.</t>
  </si>
  <si>
    <t>ул.Зернова, 60/2 (2шт.)</t>
  </si>
  <si>
    <t>6.2.</t>
  </si>
  <si>
    <t>Замена</t>
  </si>
  <si>
    <t>6.2.1.</t>
  </si>
  <si>
    <t>ул.Зернова, 62/1 (1 шт.)</t>
  </si>
  <si>
    <t>7.</t>
  </si>
  <si>
    <t>Капитальный ремонт благоустройства внутриквартальный территорий</t>
  </si>
  <si>
    <t>7.1.</t>
  </si>
  <si>
    <t>ул.Московская 38/1, 38/2</t>
  </si>
  <si>
    <t>7.2.</t>
  </si>
  <si>
    <t>8.</t>
  </si>
  <si>
    <t>Оснащение системой оповещения и управления эвакуацией</t>
  </si>
  <si>
    <t>8.1.</t>
  </si>
  <si>
    <t>8.2.</t>
  </si>
  <si>
    <t>ул.Московская, 24/2</t>
  </si>
  <si>
    <t>8.3.</t>
  </si>
  <si>
    <t>8.4.</t>
  </si>
  <si>
    <t>ул.Зернова,62/1</t>
  </si>
  <si>
    <t>9.</t>
  </si>
  <si>
    <t>Составление ПСД, СД, НСД</t>
  </si>
  <si>
    <t>ИТОГО:</t>
  </si>
  <si>
    <t>ФБ -  88805             МБ - 300</t>
  </si>
  <si>
    <t>МУ УКС</t>
  </si>
  <si>
    <t>Оплата лизинговых платежей</t>
  </si>
  <si>
    <t>Оплата лизинговых платежей на приобретение пассажирских автобусов</t>
  </si>
  <si>
    <t>Устройство остановочных комплексов</t>
  </si>
  <si>
    <t>Приложение к комплексной Целевой Программе "Городское хозяйство г. Саров 2007-2010 годы"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</si>
</sst>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_ ;[Red]\-0\ "/>
    <numFmt numFmtId="169" formatCode="#,##0_ ;[Red]\-#,##0\ "/>
    <numFmt numFmtId="170" formatCode="[$-FC19]d\ mmmm\ yyyy\ &quot;г.&quot;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</numFmts>
  <fonts count="3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i/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 Cyr"/>
      <family val="2"/>
    </font>
    <font>
      <b/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1"/>
      <name val="Arial Cyr"/>
      <family val="2"/>
    </font>
    <font>
      <i/>
      <sz val="12"/>
      <name val="Arial Cyr"/>
      <family val="2"/>
    </font>
    <font>
      <b/>
      <i/>
      <sz val="10"/>
      <name val="Arial Cyr"/>
      <family val="2"/>
    </font>
    <font>
      <b/>
      <sz val="12"/>
      <name val="Arial"/>
      <family val="2"/>
    </font>
    <font>
      <sz val="10"/>
      <name val="Times New Roman CYR"/>
      <family val="1"/>
    </font>
    <font>
      <sz val="9"/>
      <name val="Times New Roman Cyr"/>
      <family val="1"/>
    </font>
    <font>
      <sz val="9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name val="Arial Cyr"/>
      <family val="2"/>
    </font>
    <font>
      <b/>
      <sz val="22"/>
      <name val="Arial Cyr"/>
      <family val="2"/>
    </font>
    <font>
      <sz val="20"/>
      <name val="Times New Roman CYR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1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" fillId="2" borderId="6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 wrapText="1"/>
    </xf>
    <xf numFmtId="0" fontId="0" fillId="2" borderId="29" xfId="0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12" fillId="0" borderId="5" xfId="0" applyFont="1" applyBorder="1" applyAlignment="1">
      <alignment horizontal="justify"/>
    </xf>
    <xf numFmtId="0" fontId="12" fillId="0" borderId="1" xfId="0" applyFont="1" applyBorder="1" applyAlignment="1">
      <alignment horizontal="justify"/>
    </xf>
    <xf numFmtId="0" fontId="12" fillId="0" borderId="29" xfId="0" applyFont="1" applyBorder="1" applyAlignment="1">
      <alignment horizontal="justify"/>
    </xf>
    <xf numFmtId="0" fontId="0" fillId="0" borderId="32" xfId="0" applyBorder="1" applyAlignment="1">
      <alignment horizontal="center" vertical="center" wrapText="1"/>
    </xf>
    <xf numFmtId="0" fontId="4" fillId="2" borderId="29" xfId="0" applyFont="1" applyFill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2" borderId="3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13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1" fontId="1" fillId="3" borderId="1" xfId="0" applyNumberFormat="1" applyFont="1" applyFill="1" applyBorder="1" applyAlignment="1">
      <alignment horizontal="center" vertical="center" wrapText="1"/>
    </xf>
    <xf numFmtId="16" fontId="1" fillId="0" borderId="2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8" fillId="3" borderId="20" xfId="0" applyFont="1" applyFill="1" applyBorder="1" applyAlignment="1">
      <alignment vertical="center"/>
    </xf>
    <xf numFmtId="0" fontId="8" fillId="3" borderId="8" xfId="0" applyNumberFormat="1" applyFont="1" applyFill="1" applyBorder="1" applyAlignment="1">
      <alignment vertical="center"/>
    </xf>
    <xf numFmtId="0" fontId="8" fillId="3" borderId="2" xfId="0" applyNumberFormat="1" applyFont="1" applyFill="1" applyBorder="1" applyAlignment="1">
      <alignment vertical="center"/>
    </xf>
    <xf numFmtId="3" fontId="13" fillId="3" borderId="3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9" fillId="3" borderId="33" xfId="0" applyNumberFormat="1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6" fontId="1" fillId="0" borderId="25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left" vertical="center" wrapText="1"/>
    </xf>
    <xf numFmtId="16" fontId="1" fillId="0" borderId="33" xfId="0" applyNumberFormat="1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3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3" fontId="16" fillId="2" borderId="15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4" fillId="3" borderId="33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8" fillId="2" borderId="29" xfId="0" applyFont="1" applyFill="1" applyBorder="1" applyAlignment="1">
      <alignment horizontal="center" vertical="center" wrapText="1"/>
    </xf>
    <xf numFmtId="3" fontId="16" fillId="2" borderId="29" xfId="0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3" fontId="16" fillId="2" borderId="29" xfId="0" applyNumberFormat="1" applyFont="1" applyFill="1" applyBorder="1" applyAlignment="1">
      <alignment horizontal="center" vertical="center"/>
    </xf>
    <xf numFmtId="3" fontId="4" fillId="2" borderId="29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0" fontId="17" fillId="2" borderId="1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27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justify"/>
    </xf>
    <xf numFmtId="0" fontId="0" fillId="0" borderId="44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4" fillId="2" borderId="3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3" borderId="5" xfId="0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vertical="center"/>
    </xf>
    <xf numFmtId="0" fontId="14" fillId="3" borderId="20" xfId="0" applyFont="1" applyFill="1" applyBorder="1" applyAlignment="1">
      <alignment vertical="center"/>
    </xf>
    <xf numFmtId="0" fontId="9" fillId="3" borderId="2" xfId="0" applyNumberFormat="1" applyFont="1" applyFill="1" applyBorder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/>
    </xf>
    <xf numFmtId="0" fontId="0" fillId="2" borderId="21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16" fillId="2" borderId="13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1" fillId="2" borderId="45" xfId="0" applyNumberFormat="1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3" fontId="13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24" xfId="0" applyFont="1" applyFill="1" applyBorder="1" applyAlignment="1">
      <alignment horizontal="center" vertical="center" textRotation="90" wrapText="1"/>
    </xf>
    <xf numFmtId="3" fontId="0" fillId="0" borderId="0" xfId="0" applyNumberFormat="1" applyFill="1" applyAlignment="1">
      <alignment/>
    </xf>
    <xf numFmtId="0" fontId="1" fillId="0" borderId="4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4" fillId="2" borderId="1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3" fontId="4" fillId="2" borderId="32" xfId="0" applyNumberFormat="1" applyFont="1" applyFill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0" borderId="52" xfId="0" applyNumberFormat="1" applyFont="1" applyFill="1" applyBorder="1" applyAlignment="1">
      <alignment horizontal="center" vertical="center" wrapText="1"/>
    </xf>
    <xf numFmtId="3" fontId="1" fillId="0" borderId="53" xfId="0" applyNumberFormat="1" applyFont="1" applyFill="1" applyBorder="1" applyAlignment="1">
      <alignment horizontal="center" vertical="center" wrapText="1"/>
    </xf>
    <xf numFmtId="3" fontId="1" fillId="0" borderId="54" xfId="0" applyNumberFormat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/>
    </xf>
    <xf numFmtId="3" fontId="13" fillId="3" borderId="38" xfId="0" applyNumberFormat="1" applyFont="1" applyFill="1" applyBorder="1" applyAlignment="1">
      <alignment horizontal="center" vertical="center"/>
    </xf>
    <xf numFmtId="16" fontId="1" fillId="0" borderId="4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0" fillId="2" borderId="13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49" fontId="1" fillId="2" borderId="45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168" fontId="13" fillId="2" borderId="13" xfId="0" applyNumberFormat="1" applyFont="1" applyFill="1" applyBorder="1" applyAlignment="1">
      <alignment horizontal="center" vertical="center" wrapText="1"/>
    </xf>
    <xf numFmtId="3" fontId="13" fillId="2" borderId="13" xfId="0" applyNumberFormat="1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168" fontId="13" fillId="2" borderId="38" xfId="0" applyNumberFormat="1" applyFont="1" applyFill="1" applyBorder="1" applyAlignment="1">
      <alignment horizontal="center" vertical="center" wrapText="1"/>
    </xf>
    <xf numFmtId="3" fontId="13" fillId="2" borderId="13" xfId="0" applyNumberFormat="1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29" xfId="0" applyNumberFormat="1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left" inden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center" vertical="center"/>
    </xf>
    <xf numFmtId="3" fontId="22" fillId="0" borderId="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1" fillId="0" borderId="57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 wrapText="1"/>
    </xf>
    <xf numFmtId="3" fontId="4" fillId="2" borderId="38" xfId="0" applyNumberFormat="1" applyFont="1" applyFill="1" applyBorder="1" applyAlignment="1">
      <alignment horizontal="center" vertical="center"/>
    </xf>
    <xf numFmtId="3" fontId="16" fillId="2" borderId="38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center" vertical="center" wrapText="1"/>
    </xf>
    <xf numFmtId="49" fontId="0" fillId="4" borderId="24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left" vertical="center" wrapText="1"/>
    </xf>
    <xf numFmtId="3" fontId="1" fillId="4" borderId="13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3" fontId="4" fillId="4" borderId="29" xfId="0" applyNumberFormat="1" applyFont="1" applyFill="1" applyBorder="1" applyAlignment="1">
      <alignment horizontal="center" vertical="center" wrapText="1"/>
    </xf>
    <xf numFmtId="3" fontId="4" fillId="0" borderId="58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3" fontId="4" fillId="2" borderId="48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6" xfId="0" applyFont="1" applyFill="1" applyBorder="1" applyAlignment="1">
      <alignment horizontal="center" vertical="center" wrapText="1"/>
    </xf>
    <xf numFmtId="3" fontId="22" fillId="0" borderId="6" xfId="0" applyNumberFormat="1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0" fillId="0" borderId="39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3" fontId="16" fillId="2" borderId="10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vertical="center" wrapText="1"/>
    </xf>
    <xf numFmtId="0" fontId="0" fillId="0" borderId="57" xfId="0" applyBorder="1" applyAlignment="1">
      <alignment/>
    </xf>
    <xf numFmtId="0" fontId="13" fillId="0" borderId="34" xfId="0" applyFont="1" applyFill="1" applyBorder="1" applyAlignment="1">
      <alignment horizontal="center" vertical="center" textRotation="90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3" fontId="8" fillId="0" borderId="59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61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3" fontId="8" fillId="0" borderId="62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3" fontId="8" fillId="0" borderId="50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0" fontId="13" fillId="0" borderId="11" xfId="0" applyFont="1" applyFill="1" applyBorder="1" applyAlignment="1">
      <alignment horizontal="center" vertical="center" textRotation="90" wrapText="1"/>
    </xf>
    <xf numFmtId="0" fontId="25" fillId="0" borderId="11" xfId="0" applyFont="1" applyFill="1" applyBorder="1" applyAlignment="1">
      <alignment horizontal="center" vertical="center" textRotation="90" wrapText="1"/>
    </xf>
    <xf numFmtId="0" fontId="25" fillId="0" borderId="7" xfId="0" applyFont="1" applyFill="1" applyBorder="1" applyAlignment="1">
      <alignment horizontal="center" vertical="center" textRotation="90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63" xfId="0" applyFont="1" applyBorder="1" applyAlignment="1">
      <alignment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justify"/>
    </xf>
    <xf numFmtId="0" fontId="0" fillId="0" borderId="4" xfId="0" applyFont="1" applyBorder="1" applyAlignment="1">
      <alignment horizontal="justify" vertical="center"/>
    </xf>
    <xf numFmtId="0" fontId="1" fillId="2" borderId="20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9" fontId="0" fillId="0" borderId="33" xfId="0" applyNumberForma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 wrapText="1"/>
    </xf>
    <xf numFmtId="3" fontId="22" fillId="3" borderId="5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2" borderId="16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1" fillId="2" borderId="29" xfId="0" applyNumberFormat="1" applyFont="1" applyFill="1" applyBorder="1" applyAlignment="1">
      <alignment horizontal="center" vertical="center" wrapText="1"/>
    </xf>
    <xf numFmtId="3" fontId="1" fillId="2" borderId="32" xfId="0" applyNumberFormat="1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6" fillId="0" borderId="0" xfId="18">
      <alignment/>
      <protection/>
    </xf>
    <xf numFmtId="0" fontId="12" fillId="0" borderId="0" xfId="18" applyFont="1">
      <alignment/>
      <protection/>
    </xf>
    <xf numFmtId="0" fontId="28" fillId="0" borderId="0" xfId="18" applyFont="1">
      <alignment/>
      <protection/>
    </xf>
    <xf numFmtId="0" fontId="29" fillId="0" borderId="0" xfId="18" applyFont="1">
      <alignment/>
      <protection/>
    </xf>
    <xf numFmtId="0" fontId="30" fillId="0" borderId="0" xfId="18" applyFont="1">
      <alignment/>
      <protection/>
    </xf>
    <xf numFmtId="0" fontId="30" fillId="0" borderId="6" xfId="18" applyFont="1" applyBorder="1" applyAlignment="1">
      <alignment horizontal="center" vertical="center"/>
      <protection/>
    </xf>
    <xf numFmtId="0" fontId="30" fillId="0" borderId="10" xfId="18" applyFont="1" applyBorder="1" applyAlignment="1">
      <alignment horizontal="center" vertical="center"/>
      <protection/>
    </xf>
    <xf numFmtId="0" fontId="30" fillId="0" borderId="9" xfId="18" applyFont="1" applyBorder="1" applyAlignment="1">
      <alignment horizontal="center" vertical="center" wrapText="1"/>
      <protection/>
    </xf>
    <xf numFmtId="0" fontId="6" fillId="0" borderId="0" xfId="18" applyBorder="1">
      <alignment/>
      <protection/>
    </xf>
    <xf numFmtId="0" fontId="30" fillId="0" borderId="5" xfId="18" applyFont="1" applyBorder="1" applyAlignment="1">
      <alignment horizontal="center" vertical="center"/>
      <protection/>
    </xf>
    <xf numFmtId="0" fontId="30" fillId="0" borderId="1" xfId="18" applyFont="1" applyBorder="1" applyAlignment="1">
      <alignment horizontal="center" vertical="center" wrapText="1"/>
      <protection/>
    </xf>
    <xf numFmtId="0" fontId="29" fillId="0" borderId="9" xfId="18" applyFont="1" applyBorder="1" applyAlignment="1">
      <alignment horizontal="center"/>
      <protection/>
    </xf>
    <xf numFmtId="0" fontId="29" fillId="0" borderId="1" xfId="18" applyFont="1" applyBorder="1" applyAlignment="1">
      <alignment horizontal="center"/>
      <protection/>
    </xf>
    <xf numFmtId="0" fontId="29" fillId="0" borderId="64" xfId="18" applyFont="1" applyBorder="1" applyAlignment="1">
      <alignment horizontal="center"/>
      <protection/>
    </xf>
    <xf numFmtId="0" fontId="30" fillId="0" borderId="9" xfId="18" applyFont="1" applyBorder="1" applyAlignment="1">
      <alignment horizontal="left"/>
      <protection/>
    </xf>
    <xf numFmtId="0" fontId="30" fillId="0" borderId="26" xfId="18" applyFont="1" applyBorder="1" applyAlignment="1">
      <alignment horizontal="center" wrapText="1"/>
      <protection/>
    </xf>
    <xf numFmtId="0" fontId="30" fillId="0" borderId="1" xfId="18" applyFont="1" applyBorder="1" applyAlignment="1">
      <alignment horizontal="center"/>
      <protection/>
    </xf>
    <xf numFmtId="0" fontId="29" fillId="0" borderId="1" xfId="18" applyFont="1" applyBorder="1" applyAlignment="1">
      <alignment horizontal="center" wrapText="1"/>
      <protection/>
    </xf>
    <xf numFmtId="0" fontId="29" fillId="0" borderId="1" xfId="18" applyFont="1" applyBorder="1" applyAlignment="1">
      <alignment horizontal="left"/>
      <protection/>
    </xf>
    <xf numFmtId="0" fontId="29" fillId="0" borderId="1" xfId="18" applyFont="1" applyBorder="1" applyAlignment="1">
      <alignment horizontal="center" vertical="center" wrapText="1"/>
      <protection/>
    </xf>
    <xf numFmtId="0" fontId="29" fillId="0" borderId="50" xfId="18" applyFont="1" applyBorder="1" applyAlignment="1">
      <alignment horizontal="center" vertical="center"/>
      <protection/>
    </xf>
    <xf numFmtId="0" fontId="30" fillId="0" borderId="1" xfId="18" applyFont="1" applyBorder="1" applyAlignment="1">
      <alignment horizontal="left"/>
      <protection/>
    </xf>
    <xf numFmtId="0" fontId="29" fillId="0" borderId="9" xfId="18" applyFont="1" applyBorder="1" applyAlignment="1">
      <alignment horizontal="left"/>
      <protection/>
    </xf>
    <xf numFmtId="16" fontId="29" fillId="0" borderId="9" xfId="18" applyNumberFormat="1" applyFont="1" applyBorder="1" applyAlignment="1">
      <alignment horizontal="left"/>
      <protection/>
    </xf>
    <xf numFmtId="16" fontId="30" fillId="0" borderId="9" xfId="18" applyNumberFormat="1" applyFont="1" applyBorder="1" applyAlignment="1">
      <alignment horizontal="left"/>
      <protection/>
    </xf>
    <xf numFmtId="0" fontId="1" fillId="3" borderId="2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2" xfId="0" applyNumberFormat="1" applyFont="1" applyFill="1" applyBorder="1" applyAlignment="1">
      <alignment horizontal="center" vertical="center" wrapText="1"/>
    </xf>
    <xf numFmtId="0" fontId="1" fillId="3" borderId="39" xfId="0" applyNumberFormat="1" applyFont="1" applyFill="1" applyBorder="1" applyAlignment="1">
      <alignment horizontal="center" vertical="center" wrapText="1"/>
    </xf>
    <xf numFmtId="0" fontId="1" fillId="3" borderId="33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2" borderId="45" xfId="0" applyNumberFormat="1" applyFont="1" applyFill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16" fontId="1" fillId="0" borderId="3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39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right" vertical="center"/>
    </xf>
    <xf numFmtId="0" fontId="8" fillId="0" borderId="57" xfId="0" applyFont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16" fontId="1" fillId="0" borderId="22" xfId="0" applyNumberFormat="1" applyFont="1" applyBorder="1" applyAlignment="1">
      <alignment horizontal="center" vertical="center" wrapText="1"/>
    </xf>
    <xf numFmtId="16" fontId="1" fillId="0" borderId="5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3" fontId="1" fillId="3" borderId="18" xfId="0" applyNumberFormat="1" applyFont="1" applyFill="1" applyBorder="1" applyAlignment="1">
      <alignment horizontal="center" vertical="center" wrapText="1"/>
    </xf>
    <xf numFmtId="3" fontId="1" fillId="3" borderId="66" xfId="0" applyNumberFormat="1" applyFont="1" applyFill="1" applyBorder="1" applyAlignment="1">
      <alignment horizontal="center" vertical="center" wrapText="1"/>
    </xf>
    <xf numFmtId="3" fontId="1" fillId="3" borderId="52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64" xfId="0" applyNumberFormat="1" applyFont="1" applyFill="1" applyBorder="1" applyAlignment="1">
      <alignment horizontal="center" vertical="center" wrapText="1"/>
    </xf>
    <xf numFmtId="3" fontId="1" fillId="3" borderId="26" xfId="0" applyNumberFormat="1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3" fontId="13" fillId="2" borderId="15" xfId="0" applyNumberFormat="1" applyFont="1" applyFill="1" applyBorder="1" applyAlignment="1">
      <alignment horizontal="center" vertical="center" wrapText="1"/>
    </xf>
    <xf numFmtId="3" fontId="13" fillId="2" borderId="38" xfId="0" applyNumberFormat="1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3" fontId="4" fillId="2" borderId="38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3" fontId="1" fillId="2" borderId="38" xfId="0" applyNumberFormat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4" borderId="39" xfId="0" applyNumberFormat="1" applyFont="1" applyFill="1" applyBorder="1" applyAlignment="1">
      <alignment horizontal="center" vertical="center" wrapText="1"/>
    </xf>
    <xf numFmtId="49" fontId="0" fillId="4" borderId="45" xfId="0" applyNumberFormat="1" applyFont="1" applyFill="1" applyBorder="1" applyAlignment="1">
      <alignment horizontal="center" vertical="center" wrapText="1"/>
    </xf>
    <xf numFmtId="3" fontId="1" fillId="4" borderId="15" xfId="0" applyNumberFormat="1" applyFont="1" applyFill="1" applyBorder="1" applyAlignment="1">
      <alignment horizontal="center" vertical="center" wrapText="1"/>
    </xf>
    <xf numFmtId="3" fontId="1" fillId="4" borderId="38" xfId="0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49" fontId="1" fillId="2" borderId="42" xfId="0" applyNumberFormat="1" applyFont="1" applyFill="1" applyBorder="1" applyAlignment="1">
      <alignment horizontal="center" vertical="center" wrapText="1"/>
    </xf>
    <xf numFmtId="49" fontId="1" fillId="2" borderId="45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3" fontId="1" fillId="3" borderId="34" xfId="0" applyNumberFormat="1" applyFont="1" applyFill="1" applyBorder="1" applyAlignment="1">
      <alignment horizontal="center" vertical="center" wrapText="1"/>
    </xf>
    <xf numFmtId="3" fontId="1" fillId="3" borderId="49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6" fontId="1" fillId="0" borderId="42" xfId="0" applyNumberFormat="1" applyFont="1" applyBorder="1" applyAlignment="1">
      <alignment horizontal="center" vertical="center" wrapText="1"/>
    </xf>
    <xf numFmtId="16" fontId="1" fillId="0" borderId="4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0" fillId="0" borderId="6" xfId="18" applyFont="1" applyBorder="1" applyAlignment="1">
      <alignment horizontal="center" vertical="center" wrapText="1"/>
      <protection/>
    </xf>
    <xf numFmtId="0" fontId="30" fillId="0" borderId="10" xfId="18" applyFont="1" applyBorder="1" applyAlignment="1">
      <alignment horizontal="center" vertical="center" wrapText="1"/>
      <protection/>
    </xf>
    <xf numFmtId="0" fontId="30" fillId="0" borderId="9" xfId="18" applyFont="1" applyBorder="1" applyAlignment="1">
      <alignment horizontal="center" vertical="center" wrapText="1"/>
      <protection/>
    </xf>
    <xf numFmtId="0" fontId="29" fillId="0" borderId="64" xfId="18" applyFont="1" applyBorder="1" applyAlignment="1">
      <alignment horizontal="center" vertical="center" wrapText="1"/>
      <protection/>
    </xf>
    <xf numFmtId="0" fontId="29" fillId="0" borderId="26" xfId="18" applyFont="1" applyBorder="1" applyAlignment="1">
      <alignment horizontal="center" vertical="center" wrapText="1"/>
      <protection/>
    </xf>
    <xf numFmtId="0" fontId="29" fillId="0" borderId="10" xfId="18" applyFont="1" applyBorder="1" applyAlignment="1">
      <alignment horizontal="center" vertical="center" wrapText="1"/>
      <protection/>
    </xf>
    <xf numFmtId="0" fontId="29" fillId="0" borderId="5" xfId="18" applyFont="1" applyBorder="1" applyAlignment="1">
      <alignment horizontal="center" vertical="center" wrapText="1"/>
      <protection/>
    </xf>
    <xf numFmtId="0" fontId="29" fillId="0" borderId="6" xfId="18" applyFont="1" applyBorder="1" applyAlignment="1">
      <alignment horizontal="center" vertical="center"/>
      <protection/>
    </xf>
    <xf numFmtId="0" fontId="29" fillId="0" borderId="10" xfId="18" applyFont="1" applyBorder="1" applyAlignment="1">
      <alignment horizontal="center" vertical="center"/>
      <protection/>
    </xf>
    <xf numFmtId="0" fontId="29" fillId="0" borderId="5" xfId="18" applyFont="1" applyBorder="1" applyAlignment="1">
      <alignment horizontal="center" vertical="center"/>
      <protection/>
    </xf>
    <xf numFmtId="0" fontId="30" fillId="0" borderId="9" xfId="18" applyFont="1" applyBorder="1" applyAlignment="1">
      <alignment horizontal="left"/>
      <protection/>
    </xf>
    <xf numFmtId="0" fontId="29" fillId="0" borderId="26" xfId="18" applyFont="1" applyBorder="1" applyAlignment="1">
      <alignment horizontal="left"/>
      <protection/>
    </xf>
    <xf numFmtId="0" fontId="30" fillId="0" borderId="6" xfId="18" applyFont="1" applyBorder="1" applyAlignment="1">
      <alignment horizontal="center" vertical="center"/>
      <protection/>
    </xf>
    <xf numFmtId="0" fontId="30" fillId="0" borderId="10" xfId="18" applyFont="1" applyBorder="1" applyAlignment="1">
      <alignment horizontal="center" vertical="center"/>
      <protection/>
    </xf>
    <xf numFmtId="0" fontId="30" fillId="0" borderId="64" xfId="18" applyFont="1" applyBorder="1" applyAlignment="1">
      <alignment horizontal="center" vertical="center" wrapText="1"/>
      <protection/>
    </xf>
    <xf numFmtId="0" fontId="30" fillId="0" borderId="7" xfId="18" applyFont="1" applyBorder="1" applyAlignment="1">
      <alignment horizontal="center" vertical="center" wrapText="1"/>
      <protection/>
    </xf>
    <xf numFmtId="0" fontId="30" fillId="0" borderId="37" xfId="18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Городское_хоз_во_спецфон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6"/>
  <sheetViews>
    <sheetView zoomScale="75" zoomScaleNormal="75" workbookViewId="0" topLeftCell="A40">
      <selection activeCell="G42" sqref="G42"/>
    </sheetView>
  </sheetViews>
  <sheetFormatPr defaultColWidth="9.00390625" defaultRowHeight="12.75"/>
  <cols>
    <col min="1" max="1" width="2.875" style="288" customWidth="1"/>
    <col min="2" max="2" width="6.375" style="346" customWidth="1"/>
    <col min="3" max="3" width="26.125" style="288" customWidth="1"/>
    <col min="4" max="4" width="9.125" style="346" customWidth="1"/>
    <col min="5" max="5" width="12.75390625" style="393" customWidth="1"/>
    <col min="6" max="6" width="10.00390625" style="393" customWidth="1"/>
    <col min="7" max="7" width="12.00390625" style="393" customWidth="1"/>
    <col min="8" max="8" width="9.125" style="288" customWidth="1"/>
    <col min="9" max="9" width="11.375" style="288" bestFit="1" customWidth="1"/>
    <col min="10" max="10" width="9.125" style="288" customWidth="1"/>
    <col min="11" max="11" width="11.375" style="288" bestFit="1" customWidth="1"/>
    <col min="12" max="12" width="9.125" style="288" customWidth="1"/>
    <col min="13" max="13" width="11.375" style="288" bestFit="1" customWidth="1"/>
    <col min="14" max="14" width="9.125" style="288" customWidth="1"/>
    <col min="15" max="15" width="11.375" style="288" bestFit="1" customWidth="1"/>
    <col min="16" max="16384" width="9.125" style="288" customWidth="1"/>
  </cols>
  <sheetData>
    <row r="1" spans="3:15" ht="27.75">
      <c r="C1" s="711" t="s">
        <v>266</v>
      </c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</row>
    <row r="2" spans="2:15" ht="16.5" thickBot="1">
      <c r="B2" s="572"/>
      <c r="C2" s="345"/>
      <c r="D2" s="572"/>
      <c r="E2" s="572"/>
      <c r="F2" s="572"/>
      <c r="G2" s="572"/>
      <c r="H2" s="345"/>
      <c r="I2" s="345"/>
      <c r="J2" s="345"/>
      <c r="K2" s="345"/>
      <c r="L2" s="345"/>
      <c r="M2" s="345"/>
      <c r="N2" s="714" t="s">
        <v>274</v>
      </c>
      <c r="O2" s="715"/>
    </row>
    <row r="3" spans="2:15" s="346" customFormat="1" ht="18" customHeight="1">
      <c r="B3" s="724" t="s">
        <v>126</v>
      </c>
      <c r="C3" s="726" t="s">
        <v>260</v>
      </c>
      <c r="D3" s="731" t="s">
        <v>48</v>
      </c>
      <c r="E3" s="705"/>
      <c r="F3" s="722" t="s">
        <v>309</v>
      </c>
      <c r="G3" s="723"/>
      <c r="H3" s="706" t="s">
        <v>261</v>
      </c>
      <c r="I3" s="707"/>
      <c r="J3" s="724" t="s">
        <v>262</v>
      </c>
      <c r="K3" s="713"/>
      <c r="L3" s="706" t="s">
        <v>263</v>
      </c>
      <c r="M3" s="712"/>
      <c r="N3" s="724" t="s">
        <v>264</v>
      </c>
      <c r="O3" s="713"/>
    </row>
    <row r="4" spans="2:15" ht="106.5" customHeight="1" thickBot="1">
      <c r="B4" s="725"/>
      <c r="C4" s="727"/>
      <c r="D4" s="574" t="s">
        <v>259</v>
      </c>
      <c r="E4" s="406" t="s">
        <v>258</v>
      </c>
      <c r="F4" s="575" t="s">
        <v>259</v>
      </c>
      <c r="G4" s="406" t="s">
        <v>258</v>
      </c>
      <c r="H4" s="576" t="s">
        <v>259</v>
      </c>
      <c r="I4" s="531" t="s">
        <v>258</v>
      </c>
      <c r="J4" s="575" t="s">
        <v>259</v>
      </c>
      <c r="K4" s="406" t="s">
        <v>258</v>
      </c>
      <c r="L4" s="576" t="s">
        <v>259</v>
      </c>
      <c r="M4" s="531" t="s">
        <v>258</v>
      </c>
      <c r="N4" s="575" t="s">
        <v>259</v>
      </c>
      <c r="O4" s="406" t="s">
        <v>258</v>
      </c>
    </row>
    <row r="5" spans="2:15" ht="25.5" customHeight="1">
      <c r="B5" s="716">
        <v>1</v>
      </c>
      <c r="C5" s="719" t="str">
        <f>1Улицы!C4:L4</f>
        <v>Таблица  I.   Автомобильные дороги местного значения, инженерные сооружения</v>
      </c>
      <c r="D5" s="536" t="s">
        <v>20</v>
      </c>
      <c r="E5" s="537">
        <f>G5+I5+K5+M5+O5</f>
        <v>624071</v>
      </c>
      <c r="F5" s="539" t="s">
        <v>20</v>
      </c>
      <c r="G5" s="538">
        <f>1Улицы!F110</f>
        <v>75770</v>
      </c>
      <c r="H5" s="539" t="s">
        <v>20</v>
      </c>
      <c r="I5" s="540">
        <f>1Улицы!G110</f>
        <v>178051</v>
      </c>
      <c r="J5" s="541" t="s">
        <v>20</v>
      </c>
      <c r="K5" s="542">
        <f>1Улицы!H110</f>
        <v>87200</v>
      </c>
      <c r="L5" s="539" t="s">
        <v>20</v>
      </c>
      <c r="M5" s="540">
        <f>1Улицы!I110</f>
        <v>133850</v>
      </c>
      <c r="N5" s="541" t="s">
        <v>20</v>
      </c>
      <c r="O5" s="542">
        <f>1Улицы!J110</f>
        <v>149200</v>
      </c>
    </row>
    <row r="6" spans="2:15" ht="26.25" customHeight="1">
      <c r="B6" s="717"/>
      <c r="C6" s="720"/>
      <c r="D6" s="543" t="s">
        <v>62</v>
      </c>
      <c r="E6" s="544">
        <f>G6+I6+K6+M6+O6</f>
        <v>33570</v>
      </c>
      <c r="F6" s="547" t="s">
        <v>62</v>
      </c>
      <c r="G6" s="546">
        <f>1Улицы!F111</f>
        <v>0</v>
      </c>
      <c r="H6" s="547" t="s">
        <v>62</v>
      </c>
      <c r="I6" s="548">
        <f>1Улицы!G111</f>
        <v>12420</v>
      </c>
      <c r="J6" s="549" t="s">
        <v>62</v>
      </c>
      <c r="K6" s="550">
        <f>1Улицы!H111</f>
        <v>6700</v>
      </c>
      <c r="L6" s="547" t="s">
        <v>62</v>
      </c>
      <c r="M6" s="548">
        <f>1Улицы!I111</f>
        <v>4450</v>
      </c>
      <c r="N6" s="549" t="s">
        <v>62</v>
      </c>
      <c r="O6" s="550">
        <f>1Улицы!J111</f>
        <v>10000</v>
      </c>
    </row>
    <row r="7" spans="2:15" ht="26.25" customHeight="1">
      <c r="B7" s="717"/>
      <c r="C7" s="720"/>
      <c r="D7" s="543" t="s">
        <v>27</v>
      </c>
      <c r="E7" s="544">
        <f>G7+I7+K7+M7+O7</f>
        <v>278155</v>
      </c>
      <c r="F7" s="547" t="s">
        <v>27</v>
      </c>
      <c r="G7" s="546">
        <f>1Улицы!F112</f>
        <v>5755</v>
      </c>
      <c r="H7" s="547" t="s">
        <v>27</v>
      </c>
      <c r="I7" s="548">
        <f>1Улицы!G112</f>
        <v>8200</v>
      </c>
      <c r="J7" s="549" t="s">
        <v>27</v>
      </c>
      <c r="K7" s="550">
        <f>1Улицы!H112</f>
        <v>47300</v>
      </c>
      <c r="L7" s="547" t="s">
        <v>27</v>
      </c>
      <c r="M7" s="548">
        <f>1Улицы!I112</f>
        <v>169650</v>
      </c>
      <c r="N7" s="549" t="s">
        <v>27</v>
      </c>
      <c r="O7" s="550">
        <f>1Улицы!J112</f>
        <v>47250</v>
      </c>
    </row>
    <row r="8" spans="2:15" ht="24" customHeight="1">
      <c r="B8" s="717"/>
      <c r="C8" s="720"/>
      <c r="D8" s="543" t="s">
        <v>92</v>
      </c>
      <c r="E8" s="551">
        <f>G8+I8+K8+M8+O8</f>
        <v>0</v>
      </c>
      <c r="F8" s="547" t="s">
        <v>92</v>
      </c>
      <c r="G8" s="546">
        <f>1Улицы!F113</f>
        <v>0</v>
      </c>
      <c r="H8" s="547" t="s">
        <v>92</v>
      </c>
      <c r="I8" s="548">
        <f>1Улицы!G113</f>
        <v>0</v>
      </c>
      <c r="J8" s="549" t="s">
        <v>92</v>
      </c>
      <c r="K8" s="550">
        <f>1Улицы!H113</f>
        <v>0</v>
      </c>
      <c r="L8" s="547" t="s">
        <v>92</v>
      </c>
      <c r="M8" s="548">
        <f>1Улицы!I113</f>
        <v>0</v>
      </c>
      <c r="N8" s="549" t="s">
        <v>92</v>
      </c>
      <c r="O8" s="550">
        <f>1Улицы!J113</f>
        <v>0</v>
      </c>
    </row>
    <row r="9" spans="2:15" ht="39" customHeight="1" thickBot="1">
      <c r="B9" s="718"/>
      <c r="C9" s="721"/>
      <c r="D9" s="552" t="s">
        <v>48</v>
      </c>
      <c r="E9" s="553">
        <f>SUM(E5:E8)</f>
        <v>935796</v>
      </c>
      <c r="F9" s="554" t="s">
        <v>48</v>
      </c>
      <c r="G9" s="555">
        <f>SUM(G5:G8)</f>
        <v>81525</v>
      </c>
      <c r="H9" s="556" t="s">
        <v>48</v>
      </c>
      <c r="I9" s="557">
        <f>SUM(I5:I8)</f>
        <v>198671</v>
      </c>
      <c r="J9" s="552" t="s">
        <v>48</v>
      </c>
      <c r="K9" s="553">
        <f>SUM(K5:K8)</f>
        <v>141200</v>
      </c>
      <c r="L9" s="556" t="s">
        <v>48</v>
      </c>
      <c r="M9" s="557">
        <f>SUM(M5:M8)</f>
        <v>307950</v>
      </c>
      <c r="N9" s="552" t="s">
        <v>48</v>
      </c>
      <c r="O9" s="553">
        <f>SUM(O5:O8)</f>
        <v>206450</v>
      </c>
    </row>
    <row r="10" spans="2:15" ht="27.75" customHeight="1">
      <c r="B10" s="717">
        <v>2</v>
      </c>
      <c r="C10" s="720" t="str">
        <f>2Транспорт!C4:L4</f>
        <v> Таблица II.   Автотранспорт и спецтехника</v>
      </c>
      <c r="D10" s="558" t="s">
        <v>20</v>
      </c>
      <c r="E10" s="551">
        <f>G10+I10+K10+M10+O10</f>
        <v>0</v>
      </c>
      <c r="F10" s="539" t="s">
        <v>20</v>
      </c>
      <c r="G10" s="559">
        <f>2Транспорт!F37</f>
        <v>0</v>
      </c>
      <c r="H10" s="560" t="s">
        <v>20</v>
      </c>
      <c r="I10" s="561">
        <f>2Транспорт!G37</f>
        <v>0</v>
      </c>
      <c r="J10" s="562" t="s">
        <v>20</v>
      </c>
      <c r="K10" s="563">
        <f>2Транспорт!H37</f>
        <v>0</v>
      </c>
      <c r="L10" s="560" t="s">
        <v>20</v>
      </c>
      <c r="M10" s="561">
        <f>2Транспорт!I37</f>
        <v>0</v>
      </c>
      <c r="N10" s="562" t="s">
        <v>20</v>
      </c>
      <c r="O10" s="563">
        <f>2Транспорт!J37</f>
        <v>0</v>
      </c>
    </row>
    <row r="11" spans="2:15" ht="24.75" customHeight="1">
      <c r="B11" s="717"/>
      <c r="C11" s="720"/>
      <c r="D11" s="543" t="s">
        <v>62</v>
      </c>
      <c r="E11" s="551">
        <f>G11+I11+K11+M11+O11</f>
        <v>200</v>
      </c>
      <c r="F11" s="547" t="s">
        <v>62</v>
      </c>
      <c r="G11" s="546">
        <f>2Транспорт!F38</f>
        <v>0</v>
      </c>
      <c r="H11" s="547" t="s">
        <v>62</v>
      </c>
      <c r="I11" s="548">
        <f>2Транспорт!G38</f>
        <v>0</v>
      </c>
      <c r="J11" s="549" t="s">
        <v>62</v>
      </c>
      <c r="K11" s="550">
        <f>2Транспорт!H38</f>
        <v>200</v>
      </c>
      <c r="L11" s="547" t="s">
        <v>62</v>
      </c>
      <c r="M11" s="548">
        <f>2Транспорт!I38</f>
        <v>0</v>
      </c>
      <c r="N11" s="549" t="s">
        <v>62</v>
      </c>
      <c r="O11" s="550">
        <f>2Транспорт!J38</f>
        <v>0</v>
      </c>
    </row>
    <row r="12" spans="2:15" ht="30" customHeight="1">
      <c r="B12" s="717"/>
      <c r="C12" s="720"/>
      <c r="D12" s="543" t="s">
        <v>27</v>
      </c>
      <c r="E12" s="544">
        <f>G12+I12+K12+M12+O12</f>
        <v>278050</v>
      </c>
      <c r="F12" s="547" t="s">
        <v>27</v>
      </c>
      <c r="G12" s="546">
        <f>2Транспорт!F39</f>
        <v>30000</v>
      </c>
      <c r="H12" s="547" t="s">
        <v>27</v>
      </c>
      <c r="I12" s="548">
        <f>2Транспорт!G39</f>
        <v>40850</v>
      </c>
      <c r="J12" s="549" t="s">
        <v>27</v>
      </c>
      <c r="K12" s="550">
        <f>2Транспорт!H39</f>
        <v>67500</v>
      </c>
      <c r="L12" s="547" t="s">
        <v>27</v>
      </c>
      <c r="M12" s="548">
        <f>2Транспорт!I39</f>
        <v>71600</v>
      </c>
      <c r="N12" s="549" t="s">
        <v>27</v>
      </c>
      <c r="O12" s="550">
        <f>2Транспорт!J39</f>
        <v>68100</v>
      </c>
    </row>
    <row r="13" spans="2:15" ht="23.25" customHeight="1">
      <c r="B13" s="717"/>
      <c r="C13" s="720"/>
      <c r="D13" s="543" t="s">
        <v>92</v>
      </c>
      <c r="E13" s="551">
        <f>G13+I13+K13+M13+O13</f>
        <v>0</v>
      </c>
      <c r="F13" s="547" t="s">
        <v>92</v>
      </c>
      <c r="G13" s="546">
        <f>2Транспорт!F40</f>
        <v>0</v>
      </c>
      <c r="H13" s="547" t="s">
        <v>92</v>
      </c>
      <c r="I13" s="548">
        <f>2Транспорт!G40</f>
        <v>0</v>
      </c>
      <c r="J13" s="549" t="s">
        <v>92</v>
      </c>
      <c r="K13" s="550">
        <f>2Транспорт!H40</f>
        <v>0</v>
      </c>
      <c r="L13" s="547" t="s">
        <v>92</v>
      </c>
      <c r="M13" s="548">
        <f>2Транспорт!I40</f>
        <v>0</v>
      </c>
      <c r="N13" s="549" t="s">
        <v>92</v>
      </c>
      <c r="O13" s="550">
        <f>2Транспорт!J40</f>
        <v>0</v>
      </c>
    </row>
    <row r="14" spans="2:15" ht="31.5" customHeight="1" thickBot="1">
      <c r="B14" s="717"/>
      <c r="C14" s="720"/>
      <c r="D14" s="564" t="s">
        <v>48</v>
      </c>
      <c r="E14" s="565">
        <f>SUM(E10:E13)</f>
        <v>278250</v>
      </c>
      <c r="F14" s="554" t="s">
        <v>48</v>
      </c>
      <c r="G14" s="566">
        <f>SUM(G10:G13)</f>
        <v>30000</v>
      </c>
      <c r="H14" s="567" t="s">
        <v>48</v>
      </c>
      <c r="I14" s="568">
        <f>SUM(I10:I13)</f>
        <v>40850</v>
      </c>
      <c r="J14" s="564" t="s">
        <v>48</v>
      </c>
      <c r="K14" s="565">
        <f>SUM(K10:K13)</f>
        <v>67700</v>
      </c>
      <c r="L14" s="567" t="s">
        <v>48</v>
      </c>
      <c r="M14" s="568">
        <f>SUM(M10:M13)</f>
        <v>71600</v>
      </c>
      <c r="N14" s="564" t="s">
        <v>48</v>
      </c>
      <c r="O14" s="565">
        <f>SUM(O10:O13)</f>
        <v>68100</v>
      </c>
    </row>
    <row r="15" spans="2:15" ht="19.5" customHeight="1">
      <c r="B15" s="716">
        <v>3</v>
      </c>
      <c r="C15" s="719" t="str">
        <f>3БлагоУстр!C2:L2</f>
        <v>Таблица III.  Благоустройство и озеленение территории городского округа</v>
      </c>
      <c r="D15" s="536" t="s">
        <v>20</v>
      </c>
      <c r="E15" s="537">
        <f>G15+I15+K15+M15+O15</f>
        <v>15000</v>
      </c>
      <c r="F15" s="539" t="s">
        <v>20</v>
      </c>
      <c r="G15" s="538">
        <f>3БлагоУстр!F51</f>
        <v>0</v>
      </c>
      <c r="H15" s="539" t="s">
        <v>20</v>
      </c>
      <c r="I15" s="540">
        <f>3БлагоУстр!G51</f>
        <v>2800</v>
      </c>
      <c r="J15" s="541" t="s">
        <v>20</v>
      </c>
      <c r="K15" s="542">
        <f>3БлагоУстр!H51</f>
        <v>0</v>
      </c>
      <c r="L15" s="539" t="s">
        <v>20</v>
      </c>
      <c r="M15" s="540">
        <f>3БлагоУстр!I51</f>
        <v>12000</v>
      </c>
      <c r="N15" s="541" t="s">
        <v>20</v>
      </c>
      <c r="O15" s="542">
        <f>3БлагоУстр!J51</f>
        <v>200</v>
      </c>
    </row>
    <row r="16" spans="2:15" ht="17.25" customHeight="1">
      <c r="B16" s="717"/>
      <c r="C16" s="720"/>
      <c r="D16" s="543" t="s">
        <v>62</v>
      </c>
      <c r="E16" s="544">
        <f>G16+I16+K16+M16+O16</f>
        <v>100</v>
      </c>
      <c r="F16" s="547" t="s">
        <v>62</v>
      </c>
      <c r="G16" s="546">
        <f>3БлагоУстр!F52</f>
        <v>0</v>
      </c>
      <c r="H16" s="547" t="s">
        <v>62</v>
      </c>
      <c r="I16" s="548">
        <f>3БлагоУстр!G52</f>
        <v>100</v>
      </c>
      <c r="J16" s="549" t="s">
        <v>62</v>
      </c>
      <c r="K16" s="550">
        <f>3БлагоУстр!H52</f>
        <v>0</v>
      </c>
      <c r="L16" s="547" t="s">
        <v>62</v>
      </c>
      <c r="M16" s="548">
        <f>3БлагоУстр!I52</f>
        <v>0</v>
      </c>
      <c r="N16" s="549" t="s">
        <v>62</v>
      </c>
      <c r="O16" s="550">
        <f>3БлагоУстр!J52</f>
        <v>0</v>
      </c>
    </row>
    <row r="17" spans="2:15" ht="18.75" customHeight="1">
      <c r="B17" s="717"/>
      <c r="C17" s="720"/>
      <c r="D17" s="543" t="s">
        <v>27</v>
      </c>
      <c r="E17" s="544">
        <f>G17+I17+K17+M17+O17</f>
        <v>334825</v>
      </c>
      <c r="F17" s="547" t="s">
        <v>27</v>
      </c>
      <c r="G17" s="546">
        <f>3БлагоУстр!F53</f>
        <v>5725</v>
      </c>
      <c r="H17" s="547" t="s">
        <v>27</v>
      </c>
      <c r="I17" s="548">
        <f>3БлагоУстр!G53</f>
        <v>70800</v>
      </c>
      <c r="J17" s="549" t="s">
        <v>27</v>
      </c>
      <c r="K17" s="550">
        <f>3БлагоУстр!H53</f>
        <v>89300</v>
      </c>
      <c r="L17" s="547" t="s">
        <v>27</v>
      </c>
      <c r="M17" s="548">
        <f>3БлагоУстр!I53</f>
        <v>86600</v>
      </c>
      <c r="N17" s="549" t="s">
        <v>27</v>
      </c>
      <c r="O17" s="550">
        <f>3БлагоУстр!J53</f>
        <v>82400</v>
      </c>
    </row>
    <row r="18" spans="2:15" ht="18.75" customHeight="1">
      <c r="B18" s="717"/>
      <c r="C18" s="720"/>
      <c r="D18" s="543" t="s">
        <v>92</v>
      </c>
      <c r="E18" s="551">
        <f>G18+I18+K18+M18+O18</f>
        <v>0</v>
      </c>
      <c r="F18" s="547" t="s">
        <v>92</v>
      </c>
      <c r="G18" s="546">
        <f>3БлагоУстр!F54</f>
        <v>0</v>
      </c>
      <c r="H18" s="547" t="s">
        <v>92</v>
      </c>
      <c r="I18" s="548">
        <f>3БлагоУстр!G54</f>
        <v>0</v>
      </c>
      <c r="J18" s="549" t="s">
        <v>92</v>
      </c>
      <c r="K18" s="550">
        <f>3БлагоУстр!H54</f>
        <v>0</v>
      </c>
      <c r="L18" s="547" t="s">
        <v>92</v>
      </c>
      <c r="M18" s="548">
        <f>3БлагоУстр!I54</f>
        <v>0</v>
      </c>
      <c r="N18" s="549" t="s">
        <v>92</v>
      </c>
      <c r="O18" s="550">
        <f>3БлагоУстр!J54</f>
        <v>0</v>
      </c>
    </row>
    <row r="19" spans="2:15" ht="36.75" customHeight="1" thickBot="1">
      <c r="B19" s="718"/>
      <c r="C19" s="721"/>
      <c r="D19" s="552" t="s">
        <v>48</v>
      </c>
      <c r="E19" s="553">
        <f>SUM(E15:E18)</f>
        <v>349925</v>
      </c>
      <c r="F19" s="554" t="s">
        <v>48</v>
      </c>
      <c r="G19" s="555">
        <f>SUM(G15:G18)</f>
        <v>5725</v>
      </c>
      <c r="H19" s="556" t="s">
        <v>48</v>
      </c>
      <c r="I19" s="557">
        <f>SUM(I15:I18)</f>
        <v>73700</v>
      </c>
      <c r="J19" s="552" t="s">
        <v>48</v>
      </c>
      <c r="K19" s="553">
        <f>SUM(K15:K18)</f>
        <v>89300</v>
      </c>
      <c r="L19" s="556" t="s">
        <v>48</v>
      </c>
      <c r="M19" s="557">
        <f>SUM(M15:M18)</f>
        <v>98600</v>
      </c>
      <c r="N19" s="552" t="s">
        <v>48</v>
      </c>
      <c r="O19" s="553">
        <f>SUM(O15:O18)</f>
        <v>82600</v>
      </c>
    </row>
    <row r="20" spans="2:15" ht="15.75">
      <c r="B20" s="717">
        <v>4</v>
      </c>
      <c r="C20" s="720" t="str">
        <f>4НаружнОсвещ!C2:L2</f>
        <v>Таблица IV.    Наружное  освещение</v>
      </c>
      <c r="D20" s="558" t="s">
        <v>20</v>
      </c>
      <c r="E20" s="551">
        <f>G20+I20+K20+M20+O20</f>
        <v>0</v>
      </c>
      <c r="F20" s="539" t="s">
        <v>20</v>
      </c>
      <c r="G20" s="559">
        <f>4НаружнОсвещ!F21</f>
        <v>0</v>
      </c>
      <c r="H20" s="560" t="s">
        <v>20</v>
      </c>
      <c r="I20" s="561">
        <f>4НаружнОсвещ!G21</f>
        <v>0</v>
      </c>
      <c r="J20" s="562" t="s">
        <v>20</v>
      </c>
      <c r="K20" s="563">
        <f>4НаружнОсвещ!H21</f>
        <v>0</v>
      </c>
      <c r="L20" s="560" t="s">
        <v>20</v>
      </c>
      <c r="M20" s="561">
        <f>4НаружнОсвещ!I21</f>
        <v>0</v>
      </c>
      <c r="N20" s="562" t="s">
        <v>20</v>
      </c>
      <c r="O20" s="563">
        <f>4НаружнОсвещ!J21</f>
        <v>0</v>
      </c>
    </row>
    <row r="21" spans="2:15" ht="15.75">
      <c r="B21" s="717"/>
      <c r="C21" s="720"/>
      <c r="D21" s="543" t="s">
        <v>62</v>
      </c>
      <c r="E21" s="551">
        <f>G21+I21+K21+M21+O21</f>
        <v>3860</v>
      </c>
      <c r="F21" s="547" t="s">
        <v>62</v>
      </c>
      <c r="G21" s="546">
        <f>4НаружнОсвещ!F22</f>
        <v>0</v>
      </c>
      <c r="H21" s="547" t="s">
        <v>62</v>
      </c>
      <c r="I21" s="548">
        <f>4НаружнОсвещ!G22</f>
        <v>0</v>
      </c>
      <c r="J21" s="549" t="s">
        <v>62</v>
      </c>
      <c r="K21" s="550">
        <f>4НаружнОсвещ!H22</f>
        <v>0</v>
      </c>
      <c r="L21" s="547" t="s">
        <v>62</v>
      </c>
      <c r="M21" s="548">
        <f>4НаружнОсвещ!I22</f>
        <v>2430</v>
      </c>
      <c r="N21" s="549" t="s">
        <v>62</v>
      </c>
      <c r="O21" s="550">
        <f>4НаружнОсвещ!J22</f>
        <v>1430</v>
      </c>
    </row>
    <row r="22" spans="2:15" ht="15.75">
      <c r="B22" s="717"/>
      <c r="C22" s="720"/>
      <c r="D22" s="543" t="s">
        <v>27</v>
      </c>
      <c r="E22" s="551">
        <f>G22+I22+K22+M22+O22</f>
        <v>13946</v>
      </c>
      <c r="F22" s="547" t="s">
        <v>27</v>
      </c>
      <c r="G22" s="546">
        <f>4НаружнОсвещ!F23</f>
        <v>2446</v>
      </c>
      <c r="H22" s="547" t="s">
        <v>27</v>
      </c>
      <c r="I22" s="548">
        <f>4НаружнОсвещ!G23</f>
        <v>5500</v>
      </c>
      <c r="J22" s="549" t="s">
        <v>27</v>
      </c>
      <c r="K22" s="550">
        <f>4НаружнОсвещ!H23</f>
        <v>0</v>
      </c>
      <c r="L22" s="547" t="s">
        <v>27</v>
      </c>
      <c r="M22" s="548">
        <f>4НаружнОсвещ!I23</f>
        <v>4000</v>
      </c>
      <c r="N22" s="549" t="s">
        <v>27</v>
      </c>
      <c r="O22" s="550">
        <f>4НаружнОсвещ!J23</f>
        <v>2000</v>
      </c>
    </row>
    <row r="23" spans="2:15" ht="15.75">
      <c r="B23" s="717"/>
      <c r="C23" s="720"/>
      <c r="D23" s="543" t="s">
        <v>92</v>
      </c>
      <c r="E23" s="551">
        <f>G23+I23+K23+M23+O23</f>
        <v>0</v>
      </c>
      <c r="F23" s="547" t="s">
        <v>92</v>
      </c>
      <c r="G23" s="546">
        <f>4НаружнОсвещ!F24</f>
        <v>0</v>
      </c>
      <c r="H23" s="547" t="s">
        <v>92</v>
      </c>
      <c r="I23" s="548">
        <f>4НаружнОсвещ!G24</f>
        <v>0</v>
      </c>
      <c r="J23" s="549" t="s">
        <v>92</v>
      </c>
      <c r="K23" s="550">
        <f>4НаружнОсвещ!H24</f>
        <v>0</v>
      </c>
      <c r="L23" s="547" t="s">
        <v>92</v>
      </c>
      <c r="M23" s="548">
        <f>4НаружнОсвещ!I24</f>
        <v>0</v>
      </c>
      <c r="N23" s="549" t="s">
        <v>92</v>
      </c>
      <c r="O23" s="550">
        <f>4НаружнОсвещ!J24</f>
        <v>0</v>
      </c>
    </row>
    <row r="24" spans="2:15" ht="39.75" customHeight="1" thickBot="1">
      <c r="B24" s="717"/>
      <c r="C24" s="720"/>
      <c r="D24" s="564" t="s">
        <v>48</v>
      </c>
      <c r="E24" s="565">
        <f>SUM(E20:E23)</f>
        <v>17806</v>
      </c>
      <c r="F24" s="554" t="s">
        <v>48</v>
      </c>
      <c r="G24" s="566">
        <f>SUM(G20:G23)</f>
        <v>2446</v>
      </c>
      <c r="H24" s="567" t="s">
        <v>48</v>
      </c>
      <c r="I24" s="568">
        <f>SUM(I20:I23)</f>
        <v>5500</v>
      </c>
      <c r="J24" s="564" t="s">
        <v>48</v>
      </c>
      <c r="K24" s="565">
        <f>SUM(K20:K23)</f>
        <v>0</v>
      </c>
      <c r="L24" s="567" t="s">
        <v>48</v>
      </c>
      <c r="M24" s="568">
        <f>SUM(M20:M23)</f>
        <v>6430</v>
      </c>
      <c r="N24" s="564" t="s">
        <v>48</v>
      </c>
      <c r="O24" s="565">
        <f>SUM(O20:O23)</f>
        <v>3430</v>
      </c>
    </row>
    <row r="25" spans="2:15" ht="15.75">
      <c r="B25" s="716">
        <v>5</v>
      </c>
      <c r="C25" s="719" t="str">
        <f>5МестЗахор!C2:L2</f>
        <v>Таблица V.  Места захоронения</v>
      </c>
      <c r="D25" s="536" t="s">
        <v>20</v>
      </c>
      <c r="E25" s="537">
        <f>G25+I25+K25+M25+O25</f>
        <v>1750</v>
      </c>
      <c r="F25" s="539" t="s">
        <v>20</v>
      </c>
      <c r="G25" s="538">
        <f>5МестЗахор!F32</f>
        <v>1750</v>
      </c>
      <c r="H25" s="539" t="s">
        <v>20</v>
      </c>
      <c r="I25" s="540">
        <f>5МестЗахор!G32</f>
        <v>0</v>
      </c>
      <c r="J25" s="541" t="s">
        <v>20</v>
      </c>
      <c r="K25" s="542">
        <f>5МестЗахор!H32</f>
        <v>0</v>
      </c>
      <c r="L25" s="539" t="s">
        <v>20</v>
      </c>
      <c r="M25" s="540">
        <f>5МестЗахор!I32</f>
        <v>0</v>
      </c>
      <c r="N25" s="541" t="s">
        <v>20</v>
      </c>
      <c r="O25" s="542">
        <f>5МестЗахор!J32</f>
        <v>0</v>
      </c>
    </row>
    <row r="26" spans="2:15" ht="15.75">
      <c r="B26" s="717"/>
      <c r="C26" s="720"/>
      <c r="D26" s="543" t="s">
        <v>62</v>
      </c>
      <c r="E26" s="544">
        <f>G26+I26+K26+M26+O26</f>
        <v>7450</v>
      </c>
      <c r="F26" s="547" t="s">
        <v>62</v>
      </c>
      <c r="G26" s="546">
        <f>5МестЗахор!F33</f>
        <v>0</v>
      </c>
      <c r="H26" s="547" t="s">
        <v>62</v>
      </c>
      <c r="I26" s="548">
        <f>5МестЗахор!G33</f>
        <v>0</v>
      </c>
      <c r="J26" s="549" t="s">
        <v>62</v>
      </c>
      <c r="K26" s="550">
        <f>5МестЗахор!H33</f>
        <v>0</v>
      </c>
      <c r="L26" s="547" t="s">
        <v>62</v>
      </c>
      <c r="M26" s="548">
        <f>5МестЗахор!I33</f>
        <v>6900</v>
      </c>
      <c r="N26" s="549" t="s">
        <v>62</v>
      </c>
      <c r="O26" s="550">
        <f>5МестЗахор!J33</f>
        <v>550</v>
      </c>
    </row>
    <row r="27" spans="2:15" ht="15.75">
      <c r="B27" s="717"/>
      <c r="C27" s="720"/>
      <c r="D27" s="543" t="s">
        <v>27</v>
      </c>
      <c r="E27" s="544">
        <f>G27+I27+K27+M27+O27</f>
        <v>16050</v>
      </c>
      <c r="F27" s="547" t="s">
        <v>27</v>
      </c>
      <c r="G27" s="546">
        <f>5МестЗахор!F34</f>
        <v>0</v>
      </c>
      <c r="H27" s="547" t="s">
        <v>27</v>
      </c>
      <c r="I27" s="548">
        <f>5МестЗахор!G34</f>
        <v>0</v>
      </c>
      <c r="J27" s="549" t="s">
        <v>27</v>
      </c>
      <c r="K27" s="550">
        <f>5МестЗахор!H34</f>
        <v>3000</v>
      </c>
      <c r="L27" s="547" t="s">
        <v>27</v>
      </c>
      <c r="M27" s="548">
        <f>5МестЗахор!I34</f>
        <v>7000</v>
      </c>
      <c r="N27" s="549" t="s">
        <v>27</v>
      </c>
      <c r="O27" s="550">
        <f>5МестЗахор!J34</f>
        <v>6050</v>
      </c>
    </row>
    <row r="28" spans="2:15" ht="15.75">
      <c r="B28" s="717"/>
      <c r="C28" s="720"/>
      <c r="D28" s="543" t="s">
        <v>92</v>
      </c>
      <c r="E28" s="551">
        <f>G28+I28+K28+M28+O28</f>
        <v>1500</v>
      </c>
      <c r="F28" s="547" t="s">
        <v>92</v>
      </c>
      <c r="G28" s="546">
        <f>5МестЗахор!F35</f>
        <v>0</v>
      </c>
      <c r="H28" s="547" t="s">
        <v>92</v>
      </c>
      <c r="I28" s="548">
        <f>5МестЗахор!G35</f>
        <v>0</v>
      </c>
      <c r="J28" s="549" t="s">
        <v>92</v>
      </c>
      <c r="K28" s="550">
        <f>5МестЗахор!H35</f>
        <v>0</v>
      </c>
      <c r="L28" s="547" t="s">
        <v>92</v>
      </c>
      <c r="M28" s="548">
        <f>5МестЗахор!I35</f>
        <v>1000</v>
      </c>
      <c r="N28" s="549" t="s">
        <v>92</v>
      </c>
      <c r="O28" s="550">
        <f>5МестЗахор!J35</f>
        <v>500</v>
      </c>
    </row>
    <row r="29" spans="2:15" ht="33" customHeight="1" thickBot="1">
      <c r="B29" s="718"/>
      <c r="C29" s="721"/>
      <c r="D29" s="552" t="s">
        <v>48</v>
      </c>
      <c r="E29" s="553">
        <f>SUM(E25:E28)</f>
        <v>26750</v>
      </c>
      <c r="F29" s="554" t="s">
        <v>48</v>
      </c>
      <c r="G29" s="555">
        <f>SUM(G25:G28)</f>
        <v>1750</v>
      </c>
      <c r="H29" s="556" t="s">
        <v>48</v>
      </c>
      <c r="I29" s="557">
        <f>SUM(I25:I28)</f>
        <v>0</v>
      </c>
      <c r="J29" s="552" t="s">
        <v>48</v>
      </c>
      <c r="K29" s="553">
        <f>SUM(K25:K28)</f>
        <v>3000</v>
      </c>
      <c r="L29" s="556" t="s">
        <v>48</v>
      </c>
      <c r="M29" s="557">
        <f>SUM(M25:M28)</f>
        <v>14900</v>
      </c>
      <c r="N29" s="552" t="s">
        <v>48</v>
      </c>
      <c r="O29" s="553">
        <f>SUM(O25:O28)</f>
        <v>7100</v>
      </c>
    </row>
    <row r="30" spans="2:15" ht="15.75">
      <c r="B30" s="716">
        <v>6</v>
      </c>
      <c r="C30" s="719" t="str">
        <f>6МестМассОтд!C2:L2</f>
        <v>Таблица VI.   Места  массового  отдыха </v>
      </c>
      <c r="D30" s="536" t="s">
        <v>20</v>
      </c>
      <c r="E30" s="537">
        <f>G30+I30+K30+M30+O30</f>
        <v>0</v>
      </c>
      <c r="F30" s="539" t="s">
        <v>20</v>
      </c>
      <c r="G30" s="538">
        <f>6МестМассОтд!F15</f>
        <v>0</v>
      </c>
      <c r="H30" s="539" t="s">
        <v>20</v>
      </c>
      <c r="I30" s="540">
        <f>6МестМассОтд!G15</f>
        <v>0</v>
      </c>
      <c r="J30" s="541" t="s">
        <v>20</v>
      </c>
      <c r="K30" s="542">
        <f>6МестМассОтд!H15</f>
        <v>0</v>
      </c>
      <c r="L30" s="539" t="s">
        <v>20</v>
      </c>
      <c r="M30" s="540">
        <f>6МестМассОтд!I15</f>
        <v>0</v>
      </c>
      <c r="N30" s="541" t="s">
        <v>20</v>
      </c>
      <c r="O30" s="542">
        <f>6МестМассОтд!J15</f>
        <v>0</v>
      </c>
    </row>
    <row r="31" spans="2:15" ht="15.75">
      <c r="B31" s="717"/>
      <c r="C31" s="720"/>
      <c r="D31" s="543" t="s">
        <v>62</v>
      </c>
      <c r="E31" s="551">
        <f>G31+I31+K31+M31+O31</f>
        <v>50</v>
      </c>
      <c r="F31" s="547" t="s">
        <v>62</v>
      </c>
      <c r="G31" s="546">
        <f>6МестМассОтд!F16</f>
        <v>50</v>
      </c>
      <c r="H31" s="547" t="s">
        <v>62</v>
      </c>
      <c r="I31" s="548">
        <f>6МестМассОтд!G16</f>
        <v>0</v>
      </c>
      <c r="J31" s="549" t="s">
        <v>62</v>
      </c>
      <c r="K31" s="550">
        <f>6МестМассОтд!H16</f>
        <v>0</v>
      </c>
      <c r="L31" s="547" t="s">
        <v>62</v>
      </c>
      <c r="M31" s="548">
        <f>6МестМассОтд!I16</f>
        <v>0</v>
      </c>
      <c r="N31" s="549" t="s">
        <v>62</v>
      </c>
      <c r="O31" s="550">
        <f>6МестМассОтд!J16</f>
        <v>0</v>
      </c>
    </row>
    <row r="32" spans="2:15" ht="20.25" customHeight="1">
      <c r="B32" s="717"/>
      <c r="C32" s="720"/>
      <c r="D32" s="543" t="s">
        <v>27</v>
      </c>
      <c r="E32" s="551">
        <f>G32+I32+K32+M32+O32</f>
        <v>12300</v>
      </c>
      <c r="F32" s="547" t="s">
        <v>27</v>
      </c>
      <c r="G32" s="546">
        <f>6МестМассОтд!F17</f>
        <v>600</v>
      </c>
      <c r="H32" s="547" t="s">
        <v>27</v>
      </c>
      <c r="I32" s="548">
        <f>6МестМассОтд!G17</f>
        <v>700</v>
      </c>
      <c r="J32" s="549" t="s">
        <v>27</v>
      </c>
      <c r="K32" s="550">
        <f>6МестМассОтд!H17</f>
        <v>0</v>
      </c>
      <c r="L32" s="547" t="s">
        <v>27</v>
      </c>
      <c r="M32" s="548">
        <f>6МестМассОтд!I17</f>
        <v>1000</v>
      </c>
      <c r="N32" s="549" t="s">
        <v>27</v>
      </c>
      <c r="O32" s="550">
        <f>6МестМассОтд!J17</f>
        <v>10000</v>
      </c>
    </row>
    <row r="33" spans="2:15" ht="18.75" customHeight="1">
      <c r="B33" s="717"/>
      <c r="C33" s="720"/>
      <c r="D33" s="543" t="s">
        <v>92</v>
      </c>
      <c r="E33" s="551">
        <f>G33+I33+K33+M33+O33</f>
        <v>0</v>
      </c>
      <c r="F33" s="547" t="s">
        <v>92</v>
      </c>
      <c r="G33" s="546">
        <f>6МестМассОтд!F18</f>
        <v>0</v>
      </c>
      <c r="H33" s="547" t="s">
        <v>92</v>
      </c>
      <c r="I33" s="548">
        <f>6МестМассОтд!G18</f>
        <v>0</v>
      </c>
      <c r="J33" s="549" t="s">
        <v>92</v>
      </c>
      <c r="K33" s="550">
        <f>6МестМассОтд!H18</f>
        <v>0</v>
      </c>
      <c r="L33" s="547" t="s">
        <v>92</v>
      </c>
      <c r="M33" s="548">
        <f>6МестМассОтд!I18</f>
        <v>0</v>
      </c>
      <c r="N33" s="549" t="s">
        <v>92</v>
      </c>
      <c r="O33" s="550">
        <f>6МестМассОтд!J18</f>
        <v>0</v>
      </c>
    </row>
    <row r="34" spans="2:15" ht="36.75" customHeight="1" thickBot="1">
      <c r="B34" s="718"/>
      <c r="C34" s="721"/>
      <c r="D34" s="552" t="s">
        <v>48</v>
      </c>
      <c r="E34" s="553">
        <f>SUM(E30:E33)</f>
        <v>12350</v>
      </c>
      <c r="F34" s="554" t="s">
        <v>48</v>
      </c>
      <c r="G34" s="555">
        <f>SUM(G30:G33)</f>
        <v>650</v>
      </c>
      <c r="H34" s="556" t="s">
        <v>48</v>
      </c>
      <c r="I34" s="557">
        <f>SUM(I30:I33)</f>
        <v>700</v>
      </c>
      <c r="J34" s="552" t="s">
        <v>48</v>
      </c>
      <c r="K34" s="553">
        <f>SUM(K30:K33)</f>
        <v>0</v>
      </c>
      <c r="L34" s="556" t="s">
        <v>48</v>
      </c>
      <c r="M34" s="557">
        <f>SUM(M30:M33)</f>
        <v>1000</v>
      </c>
      <c r="N34" s="552" t="s">
        <v>48</v>
      </c>
      <c r="O34" s="553">
        <f>SUM(O30:O33)</f>
        <v>10000</v>
      </c>
    </row>
    <row r="35" spans="2:15" ht="18" customHeight="1">
      <c r="B35" s="716">
        <v>7</v>
      </c>
      <c r="C35" s="719" t="str">
        <f>7ТБО!C2:L2</f>
        <v>Таблица VII.   Объекты сбора, вывоза бытовых отходов</v>
      </c>
      <c r="D35" s="536" t="s">
        <v>20</v>
      </c>
      <c r="E35" s="537">
        <f>G35+I35+K35+M35+O35</f>
        <v>0</v>
      </c>
      <c r="F35" s="539" t="s">
        <v>20</v>
      </c>
      <c r="G35" s="538">
        <f>7ТБО!F25</f>
        <v>0</v>
      </c>
      <c r="H35" s="539" t="s">
        <v>20</v>
      </c>
      <c r="I35" s="540">
        <f>7ТБО!G25</f>
        <v>0</v>
      </c>
      <c r="J35" s="541" t="s">
        <v>20</v>
      </c>
      <c r="K35" s="542">
        <f>7ТБО!H25</f>
        <v>0</v>
      </c>
      <c r="L35" s="539" t="s">
        <v>20</v>
      </c>
      <c r="M35" s="540">
        <f>7ТБО!I25</f>
        <v>0</v>
      </c>
      <c r="N35" s="541" t="s">
        <v>20</v>
      </c>
      <c r="O35" s="542">
        <f>7ТБО!J25</f>
        <v>0</v>
      </c>
    </row>
    <row r="36" spans="2:15" ht="21" customHeight="1">
      <c r="B36" s="717"/>
      <c r="C36" s="720"/>
      <c r="D36" s="543" t="s">
        <v>62</v>
      </c>
      <c r="E36" s="544">
        <f>G36+I36+K36+M36+O36</f>
        <v>0</v>
      </c>
      <c r="F36" s="547" t="s">
        <v>62</v>
      </c>
      <c r="G36" s="546">
        <f>7ТБО!F26</f>
        <v>0</v>
      </c>
      <c r="H36" s="547" t="s">
        <v>62</v>
      </c>
      <c r="I36" s="548">
        <f>7ТБО!G26</f>
        <v>0</v>
      </c>
      <c r="J36" s="549" t="s">
        <v>62</v>
      </c>
      <c r="K36" s="550">
        <f>7ТБО!H26</f>
        <v>0</v>
      </c>
      <c r="L36" s="547" t="s">
        <v>62</v>
      </c>
      <c r="M36" s="548">
        <f>7ТБО!I26</f>
        <v>0</v>
      </c>
      <c r="N36" s="549" t="s">
        <v>62</v>
      </c>
      <c r="O36" s="550">
        <f>7ТБО!J26</f>
        <v>0</v>
      </c>
    </row>
    <row r="37" spans="2:15" ht="21" customHeight="1">
      <c r="B37" s="717"/>
      <c r="C37" s="720"/>
      <c r="D37" s="543" t="s">
        <v>27</v>
      </c>
      <c r="E37" s="544">
        <f>G37+I37+K37+M37+O37</f>
        <v>5590</v>
      </c>
      <c r="F37" s="547" t="s">
        <v>27</v>
      </c>
      <c r="G37" s="546">
        <f>7ТБО!F27</f>
        <v>100</v>
      </c>
      <c r="H37" s="547" t="s">
        <v>27</v>
      </c>
      <c r="I37" s="548">
        <f>7ТБО!G27</f>
        <v>490</v>
      </c>
      <c r="J37" s="549" t="s">
        <v>27</v>
      </c>
      <c r="K37" s="550">
        <f>7ТБО!H27</f>
        <v>0</v>
      </c>
      <c r="L37" s="547" t="s">
        <v>27</v>
      </c>
      <c r="M37" s="548">
        <f>7ТБО!I27</f>
        <v>2500</v>
      </c>
      <c r="N37" s="549" t="s">
        <v>27</v>
      </c>
      <c r="O37" s="550">
        <f>7ТБО!J27</f>
        <v>2500</v>
      </c>
    </row>
    <row r="38" spans="2:15" ht="21.75" customHeight="1">
      <c r="B38" s="717"/>
      <c r="C38" s="720"/>
      <c r="D38" s="543" t="s">
        <v>92</v>
      </c>
      <c r="E38" s="551">
        <f>G38+I38+K38+M38+O38</f>
        <v>5685</v>
      </c>
      <c r="F38" s="547" t="s">
        <v>92</v>
      </c>
      <c r="G38" s="546">
        <f>7ТБО!F28</f>
        <v>1075</v>
      </c>
      <c r="H38" s="547" t="s">
        <v>92</v>
      </c>
      <c r="I38" s="548">
        <f>7ТБО!G28</f>
        <v>1040</v>
      </c>
      <c r="J38" s="549" t="s">
        <v>92</v>
      </c>
      <c r="K38" s="550">
        <f>7ТБО!H28</f>
        <v>1420</v>
      </c>
      <c r="L38" s="547" t="s">
        <v>92</v>
      </c>
      <c r="M38" s="548">
        <f>7ТБО!I28</f>
        <v>1550</v>
      </c>
      <c r="N38" s="549" t="s">
        <v>92</v>
      </c>
      <c r="O38" s="550">
        <f>7ТБО!J28</f>
        <v>600</v>
      </c>
    </row>
    <row r="39" spans="2:15" ht="35.25" customHeight="1" thickBot="1">
      <c r="B39" s="718"/>
      <c r="C39" s="721"/>
      <c r="D39" s="552" t="s">
        <v>48</v>
      </c>
      <c r="E39" s="553">
        <f>SUM(E35:E38)</f>
        <v>11275</v>
      </c>
      <c r="F39" s="554" t="s">
        <v>48</v>
      </c>
      <c r="G39" s="555">
        <f>SUM(G35:G38)</f>
        <v>1175</v>
      </c>
      <c r="H39" s="556" t="s">
        <v>48</v>
      </c>
      <c r="I39" s="557">
        <f>SUM(I35:I38)</f>
        <v>1530</v>
      </c>
      <c r="J39" s="552" t="s">
        <v>48</v>
      </c>
      <c r="K39" s="553">
        <f>SUM(K35:K38)</f>
        <v>1420</v>
      </c>
      <c r="L39" s="556" t="s">
        <v>48</v>
      </c>
      <c r="M39" s="557">
        <f>SUM(M35:M38)</f>
        <v>4050</v>
      </c>
      <c r="N39" s="552" t="s">
        <v>48</v>
      </c>
      <c r="O39" s="553">
        <f>SUM(O35:O38)</f>
        <v>3100</v>
      </c>
    </row>
    <row r="40" spans="2:15" ht="19.5" customHeight="1">
      <c r="B40" s="717">
        <v>8</v>
      </c>
      <c r="C40" s="720" t="s">
        <v>408</v>
      </c>
      <c r="D40" s="558" t="s">
        <v>20</v>
      </c>
      <c r="E40" s="537">
        <f>G40+I40+K40+M40+O40</f>
        <v>104473</v>
      </c>
      <c r="F40" s="539" t="s">
        <v>20</v>
      </c>
      <c r="G40" s="559">
        <v>14550</v>
      </c>
      <c r="H40" s="560" t="s">
        <v>20</v>
      </c>
      <c r="I40" s="561">
        <v>22112</v>
      </c>
      <c r="J40" s="562" t="s">
        <v>20</v>
      </c>
      <c r="K40" s="563">
        <v>5061</v>
      </c>
      <c r="L40" s="560" t="s">
        <v>20</v>
      </c>
      <c r="M40" s="561">
        <v>29750</v>
      </c>
      <c r="N40" s="562" t="s">
        <v>20</v>
      </c>
      <c r="O40" s="563">
        <v>33000</v>
      </c>
    </row>
    <row r="41" spans="2:15" ht="21.75" customHeight="1">
      <c r="B41" s="717"/>
      <c r="C41" s="720"/>
      <c r="D41" s="543" t="s">
        <v>62</v>
      </c>
      <c r="E41" s="544">
        <f>G41+I41+K41+M41+O41</f>
        <v>0</v>
      </c>
      <c r="F41" s="547" t="s">
        <v>62</v>
      </c>
      <c r="G41" s="546">
        <v>0</v>
      </c>
      <c r="H41" s="547" t="s">
        <v>62</v>
      </c>
      <c r="I41" s="548">
        <v>0</v>
      </c>
      <c r="J41" s="549" t="s">
        <v>62</v>
      </c>
      <c r="K41" s="563">
        <v>0</v>
      </c>
      <c r="L41" s="547" t="s">
        <v>62</v>
      </c>
      <c r="M41" s="561">
        <v>0</v>
      </c>
      <c r="N41" s="549" t="s">
        <v>62</v>
      </c>
      <c r="O41" s="563">
        <v>0</v>
      </c>
    </row>
    <row r="42" spans="2:15" ht="21.75" customHeight="1">
      <c r="B42" s="717"/>
      <c r="C42" s="720"/>
      <c r="D42" s="543" t="s">
        <v>27</v>
      </c>
      <c r="E42" s="544">
        <f>G42+I42+K42+M42+O42</f>
        <v>27515</v>
      </c>
      <c r="F42" s="547" t="s">
        <v>27</v>
      </c>
      <c r="G42" s="546">
        <v>4750</v>
      </c>
      <c r="H42" s="547" t="s">
        <v>27</v>
      </c>
      <c r="I42" s="548">
        <v>3100</v>
      </c>
      <c r="J42" s="549" t="s">
        <v>27</v>
      </c>
      <c r="K42" s="563">
        <v>500</v>
      </c>
      <c r="L42" s="547" t="s">
        <v>27</v>
      </c>
      <c r="M42" s="561">
        <v>7665</v>
      </c>
      <c r="N42" s="549" t="s">
        <v>27</v>
      </c>
      <c r="O42" s="563">
        <v>11500</v>
      </c>
    </row>
    <row r="43" spans="2:15" ht="24.75" customHeight="1">
      <c r="B43" s="717"/>
      <c r="C43" s="720"/>
      <c r="D43" s="543" t="s">
        <v>125</v>
      </c>
      <c r="E43" s="551">
        <f>G43+I43+K43+M43+O43</f>
        <v>0</v>
      </c>
      <c r="F43" s="547" t="s">
        <v>125</v>
      </c>
      <c r="G43" s="546">
        <v>0</v>
      </c>
      <c r="H43" s="547" t="s">
        <v>125</v>
      </c>
      <c r="I43" s="548">
        <v>0</v>
      </c>
      <c r="J43" s="549" t="s">
        <v>125</v>
      </c>
      <c r="K43" s="563">
        <v>0</v>
      </c>
      <c r="L43" s="547" t="s">
        <v>125</v>
      </c>
      <c r="M43" s="561">
        <v>0</v>
      </c>
      <c r="N43" s="549" t="s">
        <v>125</v>
      </c>
      <c r="O43" s="563">
        <v>0</v>
      </c>
    </row>
    <row r="44" spans="2:15" ht="36" customHeight="1" thickBot="1">
      <c r="B44" s="717"/>
      <c r="C44" s="720"/>
      <c r="D44" s="564" t="s">
        <v>48</v>
      </c>
      <c r="E44" s="565">
        <f>SUM(E40:E43)</f>
        <v>131988</v>
      </c>
      <c r="F44" s="619" t="s">
        <v>48</v>
      </c>
      <c r="G44" s="566">
        <f>SUM(G40:G43)</f>
        <v>19300</v>
      </c>
      <c r="H44" s="567" t="s">
        <v>48</v>
      </c>
      <c r="I44" s="568">
        <f>SUM(I40:I43)</f>
        <v>25212</v>
      </c>
      <c r="J44" s="564" t="s">
        <v>48</v>
      </c>
      <c r="K44" s="565">
        <f>SUM(K40:K43)</f>
        <v>5561</v>
      </c>
      <c r="L44" s="567" t="s">
        <v>48</v>
      </c>
      <c r="M44" s="568">
        <f>SUM(M40:M43)</f>
        <v>37415</v>
      </c>
      <c r="N44" s="564" t="s">
        <v>48</v>
      </c>
      <c r="O44" s="565">
        <f>SUM(O40:O43)</f>
        <v>44500</v>
      </c>
    </row>
    <row r="45" spans="2:15" ht="36" customHeight="1">
      <c r="B45" s="716">
        <v>9</v>
      </c>
      <c r="C45" s="708" t="s">
        <v>409</v>
      </c>
      <c r="D45" s="305" t="s">
        <v>20</v>
      </c>
      <c r="E45" s="569">
        <f>G45+I45+K45+M45+O45</f>
        <v>214377</v>
      </c>
      <c r="F45" s="541" t="s">
        <v>20</v>
      </c>
      <c r="G45" s="542">
        <v>45480</v>
      </c>
      <c r="H45" s="541" t="s">
        <v>20</v>
      </c>
      <c r="I45" s="542">
        <v>31485</v>
      </c>
      <c r="J45" s="541" t="s">
        <v>20</v>
      </c>
      <c r="K45" s="542">
        <v>42438</v>
      </c>
      <c r="L45" s="541" t="s">
        <v>20</v>
      </c>
      <c r="M45" s="542">
        <v>47487</v>
      </c>
      <c r="N45" s="541" t="s">
        <v>20</v>
      </c>
      <c r="O45" s="542">
        <v>47487</v>
      </c>
    </row>
    <row r="46" spans="2:15" ht="36" customHeight="1">
      <c r="B46" s="717"/>
      <c r="C46" s="709"/>
      <c r="D46" s="543" t="s">
        <v>27</v>
      </c>
      <c r="E46" s="570">
        <f>G46+I46+K46+M46+O46</f>
        <v>56283</v>
      </c>
      <c r="F46" s="549" t="s">
        <v>27</v>
      </c>
      <c r="G46" s="550">
        <v>520</v>
      </c>
      <c r="H46" s="549" t="s">
        <v>27</v>
      </c>
      <c r="I46" s="550">
        <v>18115</v>
      </c>
      <c r="J46" s="549" t="s">
        <v>27</v>
      </c>
      <c r="K46" s="550">
        <v>12622</v>
      </c>
      <c r="L46" s="549" t="s">
        <v>27</v>
      </c>
      <c r="M46" s="550">
        <v>12513</v>
      </c>
      <c r="N46" s="549" t="s">
        <v>27</v>
      </c>
      <c r="O46" s="550">
        <v>12513</v>
      </c>
    </row>
    <row r="47" spans="2:15" ht="36" customHeight="1">
      <c r="B47" s="717"/>
      <c r="C47" s="709"/>
      <c r="D47" s="558" t="s">
        <v>125</v>
      </c>
      <c r="E47" s="621">
        <f>G47+I47+K47+M47+O47</f>
        <v>447911</v>
      </c>
      <c r="F47" s="549" t="s">
        <v>125</v>
      </c>
      <c r="G47" s="550">
        <v>38159</v>
      </c>
      <c r="H47" s="549" t="s">
        <v>125</v>
      </c>
      <c r="I47" s="550">
        <v>104587</v>
      </c>
      <c r="J47" s="549" t="s">
        <v>125</v>
      </c>
      <c r="K47" s="550">
        <v>108949</v>
      </c>
      <c r="L47" s="549" t="s">
        <v>125</v>
      </c>
      <c r="M47" s="550">
        <v>98108</v>
      </c>
      <c r="N47" s="549" t="s">
        <v>125</v>
      </c>
      <c r="O47" s="550">
        <v>98108</v>
      </c>
    </row>
    <row r="48" spans="2:15" ht="36" customHeight="1" thickBot="1">
      <c r="B48" s="718"/>
      <c r="C48" s="710"/>
      <c r="D48" s="620" t="s">
        <v>48</v>
      </c>
      <c r="E48" s="557">
        <f>SUM(E45:E47)</f>
        <v>718571</v>
      </c>
      <c r="F48" s="554" t="s">
        <v>48</v>
      </c>
      <c r="G48" s="553">
        <f>SUM(G45:G47)</f>
        <v>84159</v>
      </c>
      <c r="H48" s="554" t="s">
        <v>48</v>
      </c>
      <c r="I48" s="553">
        <f>SUM(I45:I47)</f>
        <v>154187</v>
      </c>
      <c r="J48" s="554" t="s">
        <v>48</v>
      </c>
      <c r="K48" s="553">
        <f>SUM(K45:K47)</f>
        <v>164009</v>
      </c>
      <c r="L48" s="554" t="s">
        <v>48</v>
      </c>
      <c r="M48" s="553">
        <f>SUM(M45:M47)</f>
        <v>158108</v>
      </c>
      <c r="N48" s="554" t="s">
        <v>48</v>
      </c>
      <c r="O48" s="553">
        <f>SUM(O45:O47)</f>
        <v>158108</v>
      </c>
    </row>
    <row r="49" spans="2:15" s="393" customFormat="1" ht="24.75" customHeight="1">
      <c r="B49" s="716">
        <v>10</v>
      </c>
      <c r="C49" s="728" t="s">
        <v>50</v>
      </c>
      <c r="D49" s="558" t="s">
        <v>20</v>
      </c>
      <c r="E49" s="621">
        <f>G49+I49+K49+M49+O49</f>
        <v>959671</v>
      </c>
      <c r="F49" s="622" t="s">
        <v>20</v>
      </c>
      <c r="G49" s="621">
        <f>G5+G10+G15+G20+G25+G30+G35+G40+G45</f>
        <v>137550</v>
      </c>
      <c r="H49" s="558" t="s">
        <v>20</v>
      </c>
      <c r="I49" s="621">
        <f>I5+I10+I15+I20+I25+I30+I35+I40+I45</f>
        <v>234448</v>
      </c>
      <c r="J49" s="536" t="s">
        <v>20</v>
      </c>
      <c r="K49" s="537">
        <f>K5+K10+K15+K20+K25+K30+K35+K40+K45</f>
        <v>134699</v>
      </c>
      <c r="L49" s="623" t="s">
        <v>20</v>
      </c>
      <c r="M49" s="621">
        <f>M5+M10+M15+M20+M25+M30+M35+M40+M45</f>
        <v>223087</v>
      </c>
      <c r="N49" s="536" t="s">
        <v>20</v>
      </c>
      <c r="O49" s="537">
        <f>O5+O10+O15+O20+O25+O30+O35+O40+O45</f>
        <v>229887</v>
      </c>
    </row>
    <row r="50" spans="2:15" s="393" customFormat="1" ht="28.5" customHeight="1">
      <c r="B50" s="717"/>
      <c r="C50" s="729"/>
      <c r="D50" s="543" t="s">
        <v>62</v>
      </c>
      <c r="E50" s="570">
        <f>G50+I50+K50+M50+O50</f>
        <v>45230</v>
      </c>
      <c r="F50" s="545" t="s">
        <v>62</v>
      </c>
      <c r="G50" s="570">
        <f>G6+G11+G16+G21+G26+G31+G36+G41</f>
        <v>50</v>
      </c>
      <c r="H50" s="543" t="s">
        <v>62</v>
      </c>
      <c r="I50" s="544">
        <f>I6+I11+I16+I21+I26+I31+I36+I41</f>
        <v>12520</v>
      </c>
      <c r="J50" s="543" t="s">
        <v>62</v>
      </c>
      <c r="K50" s="544">
        <f>K6+K11+K16+K21+K26+K31+K36+K41</f>
        <v>6900</v>
      </c>
      <c r="L50" s="571" t="s">
        <v>62</v>
      </c>
      <c r="M50" s="570">
        <f>M6+M11+M16+M21+M26+M31+M36+M41</f>
        <v>13780</v>
      </c>
      <c r="N50" s="543" t="s">
        <v>62</v>
      </c>
      <c r="O50" s="544">
        <f>O6+O11+O16+O21+O26+O31+O36+O41</f>
        <v>11980</v>
      </c>
    </row>
    <row r="51" spans="2:15" s="393" customFormat="1" ht="27" customHeight="1">
      <c r="B51" s="717"/>
      <c r="C51" s="729"/>
      <c r="D51" s="543" t="s">
        <v>27</v>
      </c>
      <c r="E51" s="570">
        <f>G51+I51+K51+M51+O51</f>
        <v>1022714</v>
      </c>
      <c r="F51" s="545" t="s">
        <v>27</v>
      </c>
      <c r="G51" s="570">
        <f>G7+G12+G17+G22+G27+G32+G37+G42+G46</f>
        <v>49896</v>
      </c>
      <c r="H51" s="543" t="s">
        <v>27</v>
      </c>
      <c r="I51" s="570">
        <f>I7+I12+I17+I22+I27+I32+I37+I42+I46</f>
        <v>147755</v>
      </c>
      <c r="J51" s="543" t="s">
        <v>27</v>
      </c>
      <c r="K51" s="544">
        <f>K7+K12+K17+K22+K27+K32+K37+K42+K46</f>
        <v>220222</v>
      </c>
      <c r="L51" s="571" t="s">
        <v>27</v>
      </c>
      <c r="M51" s="570">
        <f>M7+M12+M17+M22+M27+M32+M37+M42+M46</f>
        <v>362528</v>
      </c>
      <c r="N51" s="543" t="s">
        <v>27</v>
      </c>
      <c r="O51" s="544">
        <f>O7+O12+O17+O22+O27+O32+O37+O42+O46</f>
        <v>242313</v>
      </c>
    </row>
    <row r="52" spans="2:15" s="393" customFormat="1" ht="24" customHeight="1">
      <c r="B52" s="717"/>
      <c r="C52" s="729"/>
      <c r="D52" s="543" t="s">
        <v>92</v>
      </c>
      <c r="E52" s="570">
        <f>G52+I52+K52+M52+O52</f>
        <v>7185</v>
      </c>
      <c r="F52" s="545" t="s">
        <v>92</v>
      </c>
      <c r="G52" s="570">
        <f>G8+G13+G18+G23+G28+G33+G38</f>
        <v>1075</v>
      </c>
      <c r="H52" s="543" t="s">
        <v>92</v>
      </c>
      <c r="I52" s="544">
        <f>I8+I13+I18+I23+I28+I33+I38</f>
        <v>1040</v>
      </c>
      <c r="J52" s="543" t="s">
        <v>92</v>
      </c>
      <c r="K52" s="544">
        <f>K8+K13+K18+K23+K28+K33+K38</f>
        <v>1420</v>
      </c>
      <c r="L52" s="571" t="s">
        <v>92</v>
      </c>
      <c r="M52" s="570">
        <f>M8+M13+M18+M23+M28+M33+M38</f>
        <v>2550</v>
      </c>
      <c r="N52" s="543" t="s">
        <v>92</v>
      </c>
      <c r="O52" s="544">
        <f>O8+O13+O18+O23+O28+O33+O38</f>
        <v>1100</v>
      </c>
    </row>
    <row r="53" spans="2:15" s="393" customFormat="1" ht="26.25" customHeight="1" thickBot="1">
      <c r="B53" s="717"/>
      <c r="C53" s="729"/>
      <c r="D53" s="564" t="s">
        <v>125</v>
      </c>
      <c r="E53" s="570">
        <f>G53+I53+K53+M53+O53</f>
        <v>447911</v>
      </c>
      <c r="F53" s="554" t="s">
        <v>125</v>
      </c>
      <c r="G53" s="568">
        <f>G43+G47</f>
        <v>38159</v>
      </c>
      <c r="H53" s="564" t="s">
        <v>125</v>
      </c>
      <c r="I53" s="568">
        <f>I43+I47</f>
        <v>104587</v>
      </c>
      <c r="J53" s="552" t="s">
        <v>125</v>
      </c>
      <c r="K53" s="553">
        <f>K43+K47</f>
        <v>108949</v>
      </c>
      <c r="L53" s="567" t="s">
        <v>125</v>
      </c>
      <c r="M53" s="568">
        <f>M43+M47</f>
        <v>98108</v>
      </c>
      <c r="N53" s="552" t="s">
        <v>125</v>
      </c>
      <c r="O53" s="553">
        <f>O43+O47</f>
        <v>98108</v>
      </c>
    </row>
    <row r="54" spans="2:15" s="345" customFormat="1" ht="33" customHeight="1" thickBot="1">
      <c r="B54" s="718"/>
      <c r="C54" s="730"/>
      <c r="D54" s="394" t="s">
        <v>48</v>
      </c>
      <c r="E54" s="396">
        <f>SUM(E49:E53)</f>
        <v>2482711</v>
      </c>
      <c r="F54" s="506" t="s">
        <v>48</v>
      </c>
      <c r="G54" s="396">
        <f>SUM(G49:G53)</f>
        <v>226730</v>
      </c>
      <c r="H54" s="394" t="s">
        <v>48</v>
      </c>
      <c r="I54" s="395">
        <f>SUM(I49:I53)</f>
        <v>500350</v>
      </c>
      <c r="J54" s="394" t="s">
        <v>48</v>
      </c>
      <c r="K54" s="395">
        <f>SUM(K49:K53)</f>
        <v>472190</v>
      </c>
      <c r="L54" s="394" t="s">
        <v>48</v>
      </c>
      <c r="M54" s="396">
        <f>SUM(M49:M53)</f>
        <v>700053</v>
      </c>
      <c r="N54" s="394" t="s">
        <v>48</v>
      </c>
      <c r="O54" s="395">
        <f>SUM(O49:O53)</f>
        <v>583388</v>
      </c>
    </row>
    <row r="56" spans="9:15" ht="26.25">
      <c r="I56" s="407"/>
      <c r="J56" s="407"/>
      <c r="K56" s="407"/>
      <c r="L56" s="407"/>
      <c r="M56" s="407"/>
      <c r="N56" s="407"/>
      <c r="O56" s="573"/>
    </row>
  </sheetData>
  <mergeCells count="30">
    <mergeCell ref="B40:B44"/>
    <mergeCell ref="C20:C24"/>
    <mergeCell ref="B30:B34"/>
    <mergeCell ref="C30:C34"/>
    <mergeCell ref="B35:B39"/>
    <mergeCell ref="C35:C39"/>
    <mergeCell ref="C1:O1"/>
    <mergeCell ref="L3:M3"/>
    <mergeCell ref="N3:O3"/>
    <mergeCell ref="N2:O2"/>
    <mergeCell ref="J3:K3"/>
    <mergeCell ref="B49:B54"/>
    <mergeCell ref="C49:C54"/>
    <mergeCell ref="D3:E3"/>
    <mergeCell ref="H3:I3"/>
    <mergeCell ref="B10:B14"/>
    <mergeCell ref="C10:C14"/>
    <mergeCell ref="B15:B19"/>
    <mergeCell ref="B45:B48"/>
    <mergeCell ref="C45:C48"/>
    <mergeCell ref="C40:C44"/>
    <mergeCell ref="B5:B9"/>
    <mergeCell ref="C5:C9"/>
    <mergeCell ref="F3:G3"/>
    <mergeCell ref="B25:B29"/>
    <mergeCell ref="C25:C29"/>
    <mergeCell ref="B3:B4"/>
    <mergeCell ref="C3:C4"/>
    <mergeCell ref="C15:C19"/>
    <mergeCell ref="B20:B24"/>
  </mergeCells>
  <printOptions/>
  <pageMargins left="0.984251968503937" right="0.1968503937007874" top="0.984251968503937" bottom="0.5905511811023623" header="0" footer="0"/>
  <pageSetup fitToHeight="1" fitToWidth="1" horizontalDpi="600" verticalDpi="600" orientation="portrait" scale="45" r:id="rId1"/>
  <headerFooter alignWithMargins="0">
    <oddFooter>&amp;R12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1"/>
  <sheetViews>
    <sheetView zoomScale="75" zoomScaleNormal="75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"/>
    </sheetView>
  </sheetViews>
  <sheetFormatPr defaultColWidth="9.00390625" defaultRowHeight="12.75"/>
  <cols>
    <col min="1" max="1" width="3.75390625" style="142" customWidth="1"/>
    <col min="2" max="2" width="7.25390625" style="141" customWidth="1"/>
    <col min="3" max="3" width="27.375" style="166" customWidth="1"/>
    <col min="4" max="4" width="11.75390625" style="167" customWidth="1"/>
    <col min="5" max="6" width="11.375" style="168" customWidth="1"/>
    <col min="7" max="9" width="11.375" style="169" customWidth="1"/>
    <col min="10" max="10" width="12.00390625" style="169" customWidth="1"/>
    <col min="11" max="11" width="12.75390625" style="167" customWidth="1"/>
    <col min="12" max="12" width="20.375" style="167" customWidth="1"/>
    <col min="13" max="13" width="31.625" style="59" customWidth="1"/>
    <col min="14" max="14" width="19.00390625" style="142" customWidth="1"/>
    <col min="15" max="16384" width="9.125" style="142" customWidth="1"/>
  </cols>
  <sheetData>
    <row r="1" spans="12:13" ht="28.5" customHeight="1">
      <c r="L1" s="897" t="s">
        <v>482</v>
      </c>
      <c r="M1" s="897"/>
    </row>
    <row r="2" spans="12:13" ht="12.75">
      <c r="L2" s="896"/>
      <c r="M2" s="896"/>
    </row>
    <row r="3" spans="12:13" ht="31.5" customHeight="1">
      <c r="L3" s="895"/>
      <c r="M3" s="895"/>
    </row>
    <row r="4" spans="3:13" ht="29.25" customHeight="1">
      <c r="C4" s="735" t="s">
        <v>307</v>
      </c>
      <c r="D4" s="735"/>
      <c r="E4" s="735"/>
      <c r="F4" s="735"/>
      <c r="G4" s="735"/>
      <c r="H4" s="735"/>
      <c r="I4" s="735"/>
      <c r="J4" s="735"/>
      <c r="K4" s="735"/>
      <c r="L4" s="735"/>
      <c r="M4" s="345"/>
    </row>
    <row r="5" ht="9" customHeight="1" thickBot="1"/>
    <row r="6" spans="2:13" ht="23.25" customHeight="1">
      <c r="B6" s="651" t="s">
        <v>126</v>
      </c>
      <c r="C6" s="736" t="s">
        <v>110</v>
      </c>
      <c r="D6" s="736" t="s">
        <v>58</v>
      </c>
      <c r="E6" s="739" t="s">
        <v>57</v>
      </c>
      <c r="F6" s="740"/>
      <c r="G6" s="740"/>
      <c r="H6" s="740"/>
      <c r="I6" s="740"/>
      <c r="J6" s="741"/>
      <c r="K6" s="736" t="s">
        <v>17</v>
      </c>
      <c r="L6" s="736" t="s">
        <v>55</v>
      </c>
      <c r="M6" s="669" t="s">
        <v>16</v>
      </c>
    </row>
    <row r="7" spans="2:13" ht="21.75" customHeight="1">
      <c r="B7" s="652"/>
      <c r="C7" s="737"/>
      <c r="D7" s="737"/>
      <c r="E7" s="742" t="s">
        <v>48</v>
      </c>
      <c r="F7" s="744" t="s">
        <v>56</v>
      </c>
      <c r="G7" s="745"/>
      <c r="H7" s="745"/>
      <c r="I7" s="745"/>
      <c r="J7" s="746"/>
      <c r="K7" s="737"/>
      <c r="L7" s="737"/>
      <c r="M7" s="649"/>
    </row>
    <row r="8" spans="2:13" ht="16.5" customHeight="1">
      <c r="B8" s="653"/>
      <c r="C8" s="738"/>
      <c r="D8" s="738"/>
      <c r="E8" s="743"/>
      <c r="F8" s="487">
        <v>2007</v>
      </c>
      <c r="G8" s="170">
        <v>2008</v>
      </c>
      <c r="H8" s="170">
        <v>2009</v>
      </c>
      <c r="I8" s="170">
        <v>2010</v>
      </c>
      <c r="J8" s="170">
        <v>2011</v>
      </c>
      <c r="K8" s="738"/>
      <c r="L8" s="738"/>
      <c r="M8" s="650"/>
    </row>
    <row r="9" spans="2:13" ht="13.5" thickBot="1">
      <c r="B9" s="143">
        <v>1</v>
      </c>
      <c r="C9" s="144">
        <f>1+B9</f>
        <v>2</v>
      </c>
      <c r="D9" s="144">
        <f>1+C9</f>
        <v>3</v>
      </c>
      <c r="E9" s="145">
        <v>4</v>
      </c>
      <c r="F9" s="145">
        <v>5</v>
      </c>
      <c r="G9" s="145">
        <v>6</v>
      </c>
      <c r="H9" s="145">
        <v>7</v>
      </c>
      <c r="I9" s="145">
        <v>8</v>
      </c>
      <c r="J9" s="145">
        <v>9</v>
      </c>
      <c r="K9" s="144">
        <v>10</v>
      </c>
      <c r="L9" s="144">
        <f>1+K9</f>
        <v>11</v>
      </c>
      <c r="M9" s="172">
        <f>1+L9</f>
        <v>12</v>
      </c>
    </row>
    <row r="10" spans="2:13" ht="27" customHeight="1">
      <c r="B10" s="146">
        <v>1</v>
      </c>
      <c r="C10" s="36" t="s">
        <v>19</v>
      </c>
      <c r="D10" s="225"/>
      <c r="E10" s="131">
        <f aca="true" t="shared" si="0" ref="E10:J10">SUM(E11:E13)</f>
        <v>265350</v>
      </c>
      <c r="F10" s="131">
        <f t="shared" si="0"/>
        <v>37600</v>
      </c>
      <c r="G10" s="131">
        <f t="shared" si="0"/>
        <v>26700</v>
      </c>
      <c r="H10" s="131">
        <f t="shared" si="0"/>
        <v>0</v>
      </c>
      <c r="I10" s="131">
        <f t="shared" si="0"/>
        <v>63550</v>
      </c>
      <c r="J10" s="131">
        <f t="shared" si="0"/>
        <v>137500</v>
      </c>
      <c r="K10" s="225"/>
      <c r="L10" s="147"/>
      <c r="M10" s="148"/>
    </row>
    <row r="11" spans="2:13" ht="37.5" customHeight="1">
      <c r="B11" s="683" t="s">
        <v>47</v>
      </c>
      <c r="C11" s="13"/>
      <c r="D11" s="350" t="s">
        <v>20</v>
      </c>
      <c r="E11" s="149">
        <f>SUM(F11:J11)</f>
        <v>220750</v>
      </c>
      <c r="F11" s="149">
        <f>F14+F15+F17+F18+F19+F20+F21+F22+F23</f>
        <v>35500</v>
      </c>
      <c r="G11" s="149">
        <f>G14+G15+G17+G18+G19+G20+G21+G22+G23</f>
        <v>24200</v>
      </c>
      <c r="H11" s="149">
        <f>H14+H15+H17+H18+H19+H20+H21+H22+H23</f>
        <v>0</v>
      </c>
      <c r="I11" s="149">
        <f>I14+I15+I17+I18+I19+I20+I21+I22+I23</f>
        <v>48550</v>
      </c>
      <c r="J11" s="149">
        <f>J14+J15+J17+J18+J19+J20+J21+J22+J23</f>
        <v>112500</v>
      </c>
      <c r="K11" s="64"/>
      <c r="L11" s="150"/>
      <c r="M11" s="151"/>
    </row>
    <row r="12" spans="2:13" ht="37.5" customHeight="1">
      <c r="B12" s="684"/>
      <c r="C12" s="13"/>
      <c r="D12" s="350" t="s">
        <v>62</v>
      </c>
      <c r="E12" s="149">
        <f>SUM(F12:J12)</f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64"/>
      <c r="L12" s="150"/>
      <c r="M12" s="151"/>
    </row>
    <row r="13" spans="2:13" ht="37.5" customHeight="1" thickBot="1">
      <c r="B13" s="380"/>
      <c r="C13" s="49"/>
      <c r="D13" s="351" t="s">
        <v>27</v>
      </c>
      <c r="E13" s="149">
        <f>SUM(F13:J13)</f>
        <v>44600</v>
      </c>
      <c r="F13" s="372">
        <f>F16+F24</f>
        <v>2100</v>
      </c>
      <c r="G13" s="372">
        <f>G16+G24</f>
        <v>2500</v>
      </c>
      <c r="H13" s="372">
        <f>H16+H24</f>
        <v>0</v>
      </c>
      <c r="I13" s="372">
        <f>I16+I24</f>
        <v>15000</v>
      </c>
      <c r="J13" s="372">
        <f>J16+J24</f>
        <v>25000</v>
      </c>
      <c r="K13" s="388"/>
      <c r="L13" s="389"/>
      <c r="M13" s="390"/>
    </row>
    <row r="14" spans="2:13" ht="38.25" customHeight="1">
      <c r="B14" s="387" t="s">
        <v>95</v>
      </c>
      <c r="C14" s="129" t="s">
        <v>127</v>
      </c>
      <c r="D14" s="129" t="s">
        <v>20</v>
      </c>
      <c r="E14" s="327">
        <f>SUM(F14:J14)</f>
        <v>27500</v>
      </c>
      <c r="F14" s="135">
        <v>13000</v>
      </c>
      <c r="G14" s="135">
        <v>14500</v>
      </c>
      <c r="H14" s="135">
        <v>0</v>
      </c>
      <c r="I14" s="135">
        <v>0</v>
      </c>
      <c r="J14" s="135">
        <v>0</v>
      </c>
      <c r="K14" s="129" t="s">
        <v>21</v>
      </c>
      <c r="L14" s="44" t="s">
        <v>28</v>
      </c>
      <c r="M14" s="464" t="s">
        <v>131</v>
      </c>
    </row>
    <row r="15" spans="2:13" ht="43.5" customHeight="1">
      <c r="B15" s="60" t="s">
        <v>120</v>
      </c>
      <c r="C15" s="18" t="s">
        <v>128</v>
      </c>
      <c r="D15" s="18" t="s">
        <v>20</v>
      </c>
      <c r="E15" s="133">
        <f aca="true" t="shared" si="1" ref="E15:E24">SUM(F15:J15)</f>
        <v>12900</v>
      </c>
      <c r="F15" s="132">
        <v>7000</v>
      </c>
      <c r="G15" s="132">
        <v>5900</v>
      </c>
      <c r="H15" s="132">
        <v>0</v>
      </c>
      <c r="I15" s="132">
        <v>0</v>
      </c>
      <c r="J15" s="132">
        <v>0</v>
      </c>
      <c r="K15" s="18" t="s">
        <v>21</v>
      </c>
      <c r="L15" s="43" t="s">
        <v>28</v>
      </c>
      <c r="M15" s="173" t="s">
        <v>132</v>
      </c>
    </row>
    <row r="16" spans="2:13" ht="57.75" customHeight="1">
      <c r="B16" s="60" t="s">
        <v>171</v>
      </c>
      <c r="C16" s="18" t="s">
        <v>129</v>
      </c>
      <c r="D16" s="18" t="s">
        <v>27</v>
      </c>
      <c r="E16" s="133">
        <f t="shared" si="1"/>
        <v>42500</v>
      </c>
      <c r="F16" s="132">
        <v>0</v>
      </c>
      <c r="G16" s="132">
        <v>2500</v>
      </c>
      <c r="H16" s="132">
        <v>0</v>
      </c>
      <c r="I16" s="132">
        <v>15000</v>
      </c>
      <c r="J16" s="132">
        <v>25000</v>
      </c>
      <c r="K16" s="18" t="s">
        <v>21</v>
      </c>
      <c r="L16" s="43" t="s">
        <v>28</v>
      </c>
      <c r="M16" s="173" t="s">
        <v>5</v>
      </c>
    </row>
    <row r="17" spans="2:13" ht="48" customHeight="1">
      <c r="B17" s="60" t="s">
        <v>122</v>
      </c>
      <c r="C17" s="18" t="s">
        <v>130</v>
      </c>
      <c r="D17" s="57" t="s">
        <v>20</v>
      </c>
      <c r="E17" s="133">
        <f t="shared" si="1"/>
        <v>31800</v>
      </c>
      <c r="F17" s="132">
        <v>13000</v>
      </c>
      <c r="G17" s="132">
        <v>3800</v>
      </c>
      <c r="H17" s="132">
        <v>0</v>
      </c>
      <c r="I17" s="132">
        <v>15000</v>
      </c>
      <c r="J17" s="132">
        <v>0</v>
      </c>
      <c r="K17" s="18" t="s">
        <v>21</v>
      </c>
      <c r="L17" s="43" t="s">
        <v>28</v>
      </c>
      <c r="M17" s="173" t="s">
        <v>75</v>
      </c>
    </row>
    <row r="18" spans="2:13" ht="45" customHeight="1">
      <c r="B18" s="60" t="s">
        <v>172</v>
      </c>
      <c r="C18" s="15" t="s">
        <v>133</v>
      </c>
      <c r="D18" s="15" t="s">
        <v>20</v>
      </c>
      <c r="E18" s="133">
        <f t="shared" si="1"/>
        <v>25000</v>
      </c>
      <c r="F18" s="133">
        <v>2500</v>
      </c>
      <c r="G18" s="133">
        <v>0</v>
      </c>
      <c r="H18" s="133">
        <v>0</v>
      </c>
      <c r="I18" s="133">
        <v>10500</v>
      </c>
      <c r="J18" s="133">
        <v>12000</v>
      </c>
      <c r="K18" s="15" t="s">
        <v>21</v>
      </c>
      <c r="L18" s="93" t="s">
        <v>28</v>
      </c>
      <c r="M18" s="157" t="s">
        <v>238</v>
      </c>
    </row>
    <row r="19" spans="2:13" ht="50.25" customHeight="1">
      <c r="B19" s="60" t="s">
        <v>173</v>
      </c>
      <c r="C19" s="129" t="s">
        <v>239</v>
      </c>
      <c r="D19" s="226" t="s">
        <v>20</v>
      </c>
      <c r="E19" s="133">
        <f t="shared" si="1"/>
        <v>50700</v>
      </c>
      <c r="F19" s="135">
        <v>0</v>
      </c>
      <c r="G19" s="135">
        <v>0</v>
      </c>
      <c r="H19" s="135">
        <v>0</v>
      </c>
      <c r="I19" s="135">
        <v>20700</v>
      </c>
      <c r="J19" s="135">
        <v>30000</v>
      </c>
      <c r="K19" s="129" t="s">
        <v>21</v>
      </c>
      <c r="L19" s="44" t="s">
        <v>28</v>
      </c>
      <c r="M19" s="467" t="s">
        <v>74</v>
      </c>
    </row>
    <row r="20" spans="2:13" ht="67.5" customHeight="1">
      <c r="B20" s="60" t="s">
        <v>174</v>
      </c>
      <c r="C20" s="16" t="s">
        <v>40</v>
      </c>
      <c r="D20" s="227" t="s">
        <v>20</v>
      </c>
      <c r="E20" s="133">
        <f t="shared" si="1"/>
        <v>15600</v>
      </c>
      <c r="F20" s="132">
        <v>0</v>
      </c>
      <c r="G20" s="132">
        <v>0</v>
      </c>
      <c r="H20" s="132">
        <v>0</v>
      </c>
      <c r="I20" s="132">
        <v>600</v>
      </c>
      <c r="J20" s="132">
        <v>15000</v>
      </c>
      <c r="K20" s="16" t="s">
        <v>21</v>
      </c>
      <c r="L20" s="43" t="s">
        <v>28</v>
      </c>
      <c r="M20" s="468" t="s">
        <v>240</v>
      </c>
    </row>
    <row r="21" spans="2:13" ht="43.5" customHeight="1">
      <c r="B21" s="102" t="s">
        <v>175</v>
      </c>
      <c r="C21" s="15" t="s">
        <v>134</v>
      </c>
      <c r="D21" s="15" t="s">
        <v>20</v>
      </c>
      <c r="E21" s="133">
        <f t="shared" si="1"/>
        <v>25850</v>
      </c>
      <c r="F21" s="133">
        <v>0</v>
      </c>
      <c r="G21" s="133">
        <v>0</v>
      </c>
      <c r="H21" s="133">
        <v>0</v>
      </c>
      <c r="I21" s="133">
        <v>850</v>
      </c>
      <c r="J21" s="133">
        <v>25000</v>
      </c>
      <c r="K21" s="15" t="s">
        <v>21</v>
      </c>
      <c r="L21" s="93" t="s">
        <v>28</v>
      </c>
      <c r="M21" s="157" t="s">
        <v>76</v>
      </c>
    </row>
    <row r="22" spans="2:13" ht="55.5" customHeight="1">
      <c r="B22" s="102" t="s">
        <v>176</v>
      </c>
      <c r="C22" s="15" t="s">
        <v>135</v>
      </c>
      <c r="D22" s="15" t="s">
        <v>20</v>
      </c>
      <c r="E22" s="133">
        <f t="shared" si="1"/>
        <v>30900</v>
      </c>
      <c r="F22" s="133">
        <v>0</v>
      </c>
      <c r="G22" s="133">
        <v>0</v>
      </c>
      <c r="H22" s="133">
        <v>0</v>
      </c>
      <c r="I22" s="133">
        <v>900</v>
      </c>
      <c r="J22" s="133">
        <v>30000</v>
      </c>
      <c r="K22" s="15" t="s">
        <v>21</v>
      </c>
      <c r="L22" s="93" t="s">
        <v>28</v>
      </c>
      <c r="M22" s="157" t="s">
        <v>43</v>
      </c>
    </row>
    <row r="23" spans="2:13" ht="53.25" customHeight="1">
      <c r="B23" s="102" t="s">
        <v>177</v>
      </c>
      <c r="C23" s="15" t="s">
        <v>136</v>
      </c>
      <c r="D23" s="15" t="s">
        <v>20</v>
      </c>
      <c r="E23" s="133">
        <f t="shared" si="1"/>
        <v>500</v>
      </c>
      <c r="F23" s="133">
        <v>0</v>
      </c>
      <c r="G23" s="133">
        <v>0</v>
      </c>
      <c r="H23" s="133">
        <v>0</v>
      </c>
      <c r="I23" s="133">
        <v>0</v>
      </c>
      <c r="J23" s="133">
        <v>500</v>
      </c>
      <c r="K23" s="15" t="s">
        <v>21</v>
      </c>
      <c r="L23" s="93" t="s">
        <v>28</v>
      </c>
      <c r="M23" s="157" t="s">
        <v>241</v>
      </c>
    </row>
    <row r="24" spans="2:13" ht="53.25" customHeight="1" thickBot="1">
      <c r="B24" s="333" t="s">
        <v>405</v>
      </c>
      <c r="C24" s="612" t="s">
        <v>406</v>
      </c>
      <c r="D24" s="98" t="s">
        <v>27</v>
      </c>
      <c r="E24" s="135">
        <f t="shared" si="1"/>
        <v>2100</v>
      </c>
      <c r="F24" s="374">
        <v>2100</v>
      </c>
      <c r="G24" s="374">
        <v>0</v>
      </c>
      <c r="H24" s="374">
        <v>0</v>
      </c>
      <c r="I24" s="374">
        <v>0</v>
      </c>
      <c r="J24" s="374">
        <v>0</v>
      </c>
      <c r="K24" s="98" t="s">
        <v>21</v>
      </c>
      <c r="L24" s="601"/>
      <c r="M24" s="464" t="s">
        <v>407</v>
      </c>
    </row>
    <row r="25" spans="2:13" ht="53.25" customHeight="1">
      <c r="B25" s="146">
        <v>2</v>
      </c>
      <c r="C25" s="152" t="s">
        <v>79</v>
      </c>
      <c r="D25" s="228"/>
      <c r="E25" s="131">
        <f aca="true" t="shared" si="2" ref="E25:J25">SUM(E26:E28)</f>
        <v>447651</v>
      </c>
      <c r="F25" s="131">
        <f t="shared" si="2"/>
        <v>27700</v>
      </c>
      <c r="G25" s="131">
        <f t="shared" si="2"/>
        <v>148751</v>
      </c>
      <c r="H25" s="131">
        <f t="shared" si="2"/>
        <v>76000</v>
      </c>
      <c r="I25" s="131">
        <f t="shared" si="2"/>
        <v>159300</v>
      </c>
      <c r="J25" s="131">
        <f t="shared" si="2"/>
        <v>35900</v>
      </c>
      <c r="K25" s="228"/>
      <c r="L25" s="63"/>
      <c r="M25" s="153"/>
    </row>
    <row r="26" spans="2:13" ht="38.25" customHeight="1">
      <c r="B26" s="683" t="s">
        <v>47</v>
      </c>
      <c r="C26" s="154"/>
      <c r="D26" s="512" t="s">
        <v>20</v>
      </c>
      <c r="E26" s="149">
        <f>SUM(F26:J26)</f>
        <v>299951</v>
      </c>
      <c r="F26" s="149">
        <f>F29+F30+F32+F33+F34+F35+F37+F38+F39+F41+F46+F48</f>
        <v>27700</v>
      </c>
      <c r="G26" s="149">
        <f>G29+G30+G32+G33+G34+G35+G37+G38+G39+G41+G46+G48</f>
        <v>147951</v>
      </c>
      <c r="H26" s="149">
        <f>H29+H30+H32+H33+H34+H35+H37+H38+H39+H41+H46+H48</f>
        <v>52500</v>
      </c>
      <c r="I26" s="149">
        <f>I29+I30+I32+I33+I34+I35+I37+I38+I39+I41+I46+I48</f>
        <v>39300</v>
      </c>
      <c r="J26" s="149">
        <f>J29+J30+J32+J33+J34+J35+J37+J38+J39+J41+J46+J48</f>
        <v>32500</v>
      </c>
      <c r="K26" s="229"/>
      <c r="L26" s="155"/>
      <c r="M26" s="156"/>
    </row>
    <row r="27" spans="2:13" ht="37.5" customHeight="1">
      <c r="B27" s="684"/>
      <c r="C27" s="154"/>
      <c r="D27" s="512" t="s">
        <v>62</v>
      </c>
      <c r="E27" s="149">
        <f>SUM(F27:J27)</f>
        <v>2500</v>
      </c>
      <c r="F27" s="149">
        <f>F44</f>
        <v>0</v>
      </c>
      <c r="G27" s="149">
        <f>G44</f>
        <v>0</v>
      </c>
      <c r="H27" s="149">
        <f>H44</f>
        <v>0</v>
      </c>
      <c r="I27" s="149">
        <f>I44</f>
        <v>0</v>
      </c>
      <c r="J27" s="149">
        <f>J44</f>
        <v>2500</v>
      </c>
      <c r="K27" s="229"/>
      <c r="L27" s="155"/>
      <c r="M27" s="156"/>
    </row>
    <row r="28" spans="2:13" ht="37.5" customHeight="1" thickBot="1">
      <c r="B28" s="670"/>
      <c r="C28" s="381"/>
      <c r="D28" s="483" t="s">
        <v>27</v>
      </c>
      <c r="E28" s="372">
        <f>SUM(F28:J28)</f>
        <v>145200</v>
      </c>
      <c r="F28" s="372">
        <f>F31+F36+F40+F42+F43+F45+F47+F49</f>
        <v>0</v>
      </c>
      <c r="G28" s="372">
        <f>G31+G36+G40+G42+G43+G45+G47+G49</f>
        <v>800</v>
      </c>
      <c r="H28" s="372">
        <f>H31+H36+H40+H42+H43+H45+H47+H49</f>
        <v>23500</v>
      </c>
      <c r="I28" s="372">
        <f>I31+I36+I40+I42+I43+I45+I47+I49</f>
        <v>120000</v>
      </c>
      <c r="J28" s="372">
        <f>J31+J36+J40+J42+J43+J45+J47+J49</f>
        <v>900</v>
      </c>
      <c r="K28" s="385"/>
      <c r="L28" s="386"/>
      <c r="M28" s="384"/>
    </row>
    <row r="29" spans="2:13" ht="51.75" customHeight="1">
      <c r="B29" s="433" t="s">
        <v>124</v>
      </c>
      <c r="C29" s="434" t="s">
        <v>336</v>
      </c>
      <c r="D29" s="434" t="s">
        <v>20</v>
      </c>
      <c r="E29" s="327">
        <f>SUM(F29:J29)</f>
        <v>51700</v>
      </c>
      <c r="F29" s="326">
        <v>0</v>
      </c>
      <c r="G29" s="326">
        <v>51700</v>
      </c>
      <c r="H29" s="326">
        <v>0</v>
      </c>
      <c r="I29" s="326">
        <v>0</v>
      </c>
      <c r="J29" s="326">
        <v>0</v>
      </c>
      <c r="K29" s="434" t="s">
        <v>21</v>
      </c>
      <c r="L29" s="435" t="s">
        <v>29</v>
      </c>
      <c r="M29" s="466" t="s">
        <v>138</v>
      </c>
    </row>
    <row r="30" spans="2:13" ht="39.75" customHeight="1">
      <c r="B30" s="733" t="s">
        <v>178</v>
      </c>
      <c r="C30" s="680" t="s">
        <v>140</v>
      </c>
      <c r="D30" s="18" t="s">
        <v>20</v>
      </c>
      <c r="E30" s="374">
        <f aca="true" t="shared" si="3" ref="E30:E49">SUM(F30:J30)</f>
        <v>114</v>
      </c>
      <c r="F30" s="132">
        <v>0</v>
      </c>
      <c r="G30" s="132">
        <v>114</v>
      </c>
      <c r="H30" s="132">
        <v>0</v>
      </c>
      <c r="I30" s="132">
        <v>0</v>
      </c>
      <c r="J30" s="132">
        <v>0</v>
      </c>
      <c r="K30" s="18" t="s">
        <v>21</v>
      </c>
      <c r="L30" s="43"/>
      <c r="M30" s="43"/>
    </row>
    <row r="31" spans="2:13" ht="61.5" customHeight="1">
      <c r="B31" s="734"/>
      <c r="C31" s="681"/>
      <c r="D31" s="15" t="s">
        <v>27</v>
      </c>
      <c r="E31" s="374">
        <f t="shared" si="3"/>
        <v>80000</v>
      </c>
      <c r="F31" s="133">
        <v>0</v>
      </c>
      <c r="G31" s="133">
        <v>0</v>
      </c>
      <c r="H31" s="133">
        <v>20000</v>
      </c>
      <c r="I31" s="133">
        <v>60000</v>
      </c>
      <c r="J31" s="133">
        <v>0</v>
      </c>
      <c r="K31" s="15" t="s">
        <v>21</v>
      </c>
      <c r="L31" s="93" t="s">
        <v>29</v>
      </c>
      <c r="M31" s="93" t="s">
        <v>139</v>
      </c>
    </row>
    <row r="32" spans="2:13" ht="52.5" customHeight="1">
      <c r="B32" s="94" t="s">
        <v>179</v>
      </c>
      <c r="C32" s="15" t="s">
        <v>137</v>
      </c>
      <c r="D32" s="15" t="s">
        <v>20</v>
      </c>
      <c r="E32" s="133">
        <f t="shared" si="3"/>
        <v>10800</v>
      </c>
      <c r="F32" s="133">
        <v>0</v>
      </c>
      <c r="G32" s="133">
        <v>0</v>
      </c>
      <c r="H32" s="133">
        <v>0</v>
      </c>
      <c r="I32" s="133">
        <v>10800</v>
      </c>
      <c r="J32" s="133">
        <v>0</v>
      </c>
      <c r="K32" s="15" t="s">
        <v>21</v>
      </c>
      <c r="L32" s="93" t="s">
        <v>29</v>
      </c>
      <c r="M32" s="157" t="s">
        <v>242</v>
      </c>
    </row>
    <row r="33" spans="2:13" ht="52.5" customHeight="1">
      <c r="B33" s="94" t="s">
        <v>180</v>
      </c>
      <c r="C33" s="15" t="s">
        <v>141</v>
      </c>
      <c r="D33" s="15" t="s">
        <v>20</v>
      </c>
      <c r="E33" s="133">
        <f t="shared" si="3"/>
        <v>10000</v>
      </c>
      <c r="F33" s="133">
        <v>0</v>
      </c>
      <c r="G33" s="133">
        <v>0</v>
      </c>
      <c r="H33" s="133">
        <v>0</v>
      </c>
      <c r="I33" s="133">
        <v>0</v>
      </c>
      <c r="J33" s="133">
        <v>10000</v>
      </c>
      <c r="K33" s="15" t="s">
        <v>21</v>
      </c>
      <c r="L33" s="93" t="s">
        <v>29</v>
      </c>
      <c r="M33" s="157" t="s">
        <v>108</v>
      </c>
    </row>
    <row r="34" spans="2:13" ht="72" customHeight="1">
      <c r="B34" s="58" t="s">
        <v>181</v>
      </c>
      <c r="C34" s="18" t="s">
        <v>142</v>
      </c>
      <c r="D34" s="18" t="s">
        <v>20</v>
      </c>
      <c r="E34" s="374">
        <f t="shared" si="3"/>
        <v>21500</v>
      </c>
      <c r="F34" s="132">
        <v>0</v>
      </c>
      <c r="G34" s="132">
        <v>0</v>
      </c>
      <c r="H34" s="132">
        <v>0</v>
      </c>
      <c r="I34" s="132">
        <v>1500</v>
      </c>
      <c r="J34" s="132">
        <v>20000</v>
      </c>
      <c r="K34" s="18" t="s">
        <v>21</v>
      </c>
      <c r="L34" s="43" t="s">
        <v>29</v>
      </c>
      <c r="M34" s="173" t="s">
        <v>77</v>
      </c>
    </row>
    <row r="35" spans="2:15" ht="60.75" customHeight="1">
      <c r="B35" s="94" t="s">
        <v>182</v>
      </c>
      <c r="C35" s="15" t="s">
        <v>143</v>
      </c>
      <c r="D35" s="15" t="s">
        <v>20</v>
      </c>
      <c r="E35" s="374">
        <f t="shared" si="3"/>
        <v>2500</v>
      </c>
      <c r="F35" s="133">
        <v>0</v>
      </c>
      <c r="G35" s="133">
        <v>0</v>
      </c>
      <c r="H35" s="133">
        <v>0</v>
      </c>
      <c r="I35" s="133">
        <v>0</v>
      </c>
      <c r="J35" s="133">
        <v>2500</v>
      </c>
      <c r="K35" s="15" t="s">
        <v>21</v>
      </c>
      <c r="L35" s="93" t="s">
        <v>29</v>
      </c>
      <c r="M35" s="157" t="s">
        <v>78</v>
      </c>
      <c r="O35" s="465"/>
    </row>
    <row r="36" spans="2:13" ht="64.5" customHeight="1">
      <c r="B36" s="692" t="s">
        <v>183</v>
      </c>
      <c r="C36" s="680" t="s">
        <v>302</v>
      </c>
      <c r="D36" s="15" t="s">
        <v>27</v>
      </c>
      <c r="E36" s="133">
        <f t="shared" si="3"/>
        <v>500</v>
      </c>
      <c r="F36" s="133">
        <v>0</v>
      </c>
      <c r="G36" s="133">
        <v>0</v>
      </c>
      <c r="H36" s="133">
        <v>500</v>
      </c>
      <c r="I36" s="133">
        <v>0</v>
      </c>
      <c r="J36" s="133">
        <v>0</v>
      </c>
      <c r="K36" s="680" t="s">
        <v>21</v>
      </c>
      <c r="L36" s="697"/>
      <c r="M36" s="693"/>
    </row>
    <row r="37" spans="2:13" ht="67.5" customHeight="1">
      <c r="B37" s="679"/>
      <c r="C37" s="681"/>
      <c r="D37" s="129" t="s">
        <v>20</v>
      </c>
      <c r="E37" s="374">
        <f t="shared" si="3"/>
        <v>12000</v>
      </c>
      <c r="F37" s="133">
        <v>0</v>
      </c>
      <c r="G37" s="133">
        <v>0</v>
      </c>
      <c r="H37" s="133">
        <v>0</v>
      </c>
      <c r="I37" s="133">
        <v>12000</v>
      </c>
      <c r="J37" s="133">
        <v>0</v>
      </c>
      <c r="K37" s="681"/>
      <c r="L37" s="698"/>
      <c r="M37" s="694"/>
    </row>
    <row r="38" spans="2:13" ht="92.25" customHeight="1">
      <c r="B38" s="58" t="s">
        <v>184</v>
      </c>
      <c r="C38" s="18" t="s">
        <v>337</v>
      </c>
      <c r="D38" s="230" t="s">
        <v>20</v>
      </c>
      <c r="E38" s="374">
        <f t="shared" si="3"/>
        <v>72500</v>
      </c>
      <c r="F38" s="132">
        <v>22500</v>
      </c>
      <c r="G38" s="137">
        <v>50000</v>
      </c>
      <c r="H38" s="137">
        <v>0</v>
      </c>
      <c r="I38" s="137">
        <v>0</v>
      </c>
      <c r="J38" s="137">
        <v>0</v>
      </c>
      <c r="K38" s="134" t="s">
        <v>21</v>
      </c>
      <c r="L38" s="43" t="s">
        <v>33</v>
      </c>
      <c r="M38" s="96" t="s">
        <v>34</v>
      </c>
    </row>
    <row r="39" spans="2:13" ht="75.75" customHeight="1">
      <c r="B39" s="692" t="s">
        <v>185</v>
      </c>
      <c r="C39" s="680" t="s">
        <v>82</v>
      </c>
      <c r="D39" s="230" t="s">
        <v>20</v>
      </c>
      <c r="E39" s="133">
        <f t="shared" si="3"/>
        <v>48400</v>
      </c>
      <c r="F39" s="132">
        <v>2400</v>
      </c>
      <c r="G39" s="137">
        <v>46000</v>
      </c>
      <c r="H39" s="137">
        <v>0</v>
      </c>
      <c r="I39" s="137">
        <v>0</v>
      </c>
      <c r="J39" s="137">
        <v>0</v>
      </c>
      <c r="K39" s="699" t="s">
        <v>21</v>
      </c>
      <c r="L39" s="697" t="s">
        <v>33</v>
      </c>
      <c r="M39" s="682" t="s">
        <v>145</v>
      </c>
    </row>
    <row r="40" spans="2:13" ht="75.75" customHeight="1">
      <c r="B40" s="679"/>
      <c r="C40" s="681"/>
      <c r="D40" s="231" t="s">
        <v>27</v>
      </c>
      <c r="E40" s="374">
        <f t="shared" si="3"/>
        <v>0</v>
      </c>
      <c r="F40" s="133">
        <v>0</v>
      </c>
      <c r="G40" s="139">
        <v>0</v>
      </c>
      <c r="H40" s="139">
        <v>0</v>
      </c>
      <c r="I40" s="139">
        <v>0</v>
      </c>
      <c r="J40" s="139">
        <v>0</v>
      </c>
      <c r="K40" s="700"/>
      <c r="L40" s="698"/>
      <c r="M40" s="691"/>
    </row>
    <row r="41" spans="2:13" ht="68.25" customHeight="1">
      <c r="B41" s="674" t="s">
        <v>186</v>
      </c>
      <c r="C41" s="680" t="s">
        <v>83</v>
      </c>
      <c r="D41" s="230" t="s">
        <v>20</v>
      </c>
      <c r="E41" s="133">
        <f t="shared" si="3"/>
        <v>54937</v>
      </c>
      <c r="F41" s="132">
        <v>2800</v>
      </c>
      <c r="G41" s="137">
        <v>137</v>
      </c>
      <c r="H41" s="137">
        <v>52000</v>
      </c>
      <c r="I41" s="137">
        <v>0</v>
      </c>
      <c r="J41" s="137">
        <v>0</v>
      </c>
      <c r="K41" s="699" t="s">
        <v>21</v>
      </c>
      <c r="L41" s="697" t="s">
        <v>33</v>
      </c>
      <c r="M41" s="682" t="s">
        <v>144</v>
      </c>
    </row>
    <row r="42" spans="2:13" ht="72.75" customHeight="1">
      <c r="B42" s="675"/>
      <c r="C42" s="681"/>
      <c r="D42" s="230" t="s">
        <v>27</v>
      </c>
      <c r="E42" s="374">
        <f t="shared" si="3"/>
        <v>300</v>
      </c>
      <c r="F42" s="132">
        <v>0</v>
      </c>
      <c r="G42" s="137">
        <v>300</v>
      </c>
      <c r="H42" s="137">
        <v>0</v>
      </c>
      <c r="I42" s="137">
        <v>0</v>
      </c>
      <c r="J42" s="137">
        <v>0</v>
      </c>
      <c r="K42" s="700"/>
      <c r="L42" s="698"/>
      <c r="M42" s="691"/>
    </row>
    <row r="43" spans="2:13" ht="89.25" customHeight="1">
      <c r="B43" s="171" t="s">
        <v>187</v>
      </c>
      <c r="C43" s="471" t="s">
        <v>303</v>
      </c>
      <c r="D43" s="230" t="s">
        <v>27</v>
      </c>
      <c r="E43" s="374">
        <f t="shared" si="3"/>
        <v>63000</v>
      </c>
      <c r="F43" s="132">
        <v>0</v>
      </c>
      <c r="G43" s="137">
        <v>0</v>
      </c>
      <c r="H43" s="137">
        <v>3000</v>
      </c>
      <c r="I43" s="137">
        <v>60000</v>
      </c>
      <c r="J43" s="140">
        <v>0</v>
      </c>
      <c r="K43" s="134" t="s">
        <v>21</v>
      </c>
      <c r="L43" s="43" t="s">
        <v>35</v>
      </c>
      <c r="M43" s="173" t="s">
        <v>84</v>
      </c>
    </row>
    <row r="44" spans="2:13" ht="102" customHeight="1">
      <c r="B44" s="195" t="s">
        <v>188</v>
      </c>
      <c r="C44" s="15" t="s">
        <v>81</v>
      </c>
      <c r="D44" s="231" t="s">
        <v>62</v>
      </c>
      <c r="E44" s="374">
        <f t="shared" si="3"/>
        <v>2500</v>
      </c>
      <c r="F44" s="133">
        <v>0</v>
      </c>
      <c r="G44" s="139">
        <v>0</v>
      </c>
      <c r="H44" s="139">
        <v>0</v>
      </c>
      <c r="I44" s="133">
        <v>0</v>
      </c>
      <c r="J44" s="139">
        <v>2500</v>
      </c>
      <c r="K44" s="232" t="s">
        <v>21</v>
      </c>
      <c r="L44" s="93" t="s">
        <v>33</v>
      </c>
      <c r="M44" s="101" t="s">
        <v>101</v>
      </c>
    </row>
    <row r="45" spans="2:13" ht="84.75" customHeight="1">
      <c r="B45" s="692" t="s">
        <v>297</v>
      </c>
      <c r="C45" s="685" t="s">
        <v>243</v>
      </c>
      <c r="D45" s="233" t="s">
        <v>27</v>
      </c>
      <c r="E45" s="133">
        <f t="shared" si="3"/>
        <v>500</v>
      </c>
      <c r="F45" s="132">
        <v>0</v>
      </c>
      <c r="G45" s="137">
        <v>500</v>
      </c>
      <c r="H45" s="137">
        <v>0</v>
      </c>
      <c r="I45" s="137">
        <v>0</v>
      </c>
      <c r="J45" s="137">
        <v>0</v>
      </c>
      <c r="K45" s="685" t="s">
        <v>21</v>
      </c>
      <c r="L45" s="687" t="s">
        <v>29</v>
      </c>
      <c r="M45" s="658" t="s">
        <v>148</v>
      </c>
    </row>
    <row r="46" spans="2:13" ht="115.5" customHeight="1">
      <c r="B46" s="732"/>
      <c r="C46" s="686"/>
      <c r="D46" s="234" t="s">
        <v>20</v>
      </c>
      <c r="E46" s="374">
        <f t="shared" si="3"/>
        <v>5000</v>
      </c>
      <c r="F46" s="133">
        <v>0</v>
      </c>
      <c r="G46" s="133">
        <v>0</v>
      </c>
      <c r="H46" s="133">
        <v>0</v>
      </c>
      <c r="I46" s="133">
        <v>5000</v>
      </c>
      <c r="J46" s="133">
        <v>0</v>
      </c>
      <c r="K46" s="686"/>
      <c r="L46" s="688"/>
      <c r="M46" s="659"/>
    </row>
    <row r="47" spans="2:13" ht="55.5" customHeight="1">
      <c r="B47" s="671" t="s">
        <v>298</v>
      </c>
      <c r="C47" s="685" t="s">
        <v>288</v>
      </c>
      <c r="D47" s="238" t="s">
        <v>27</v>
      </c>
      <c r="E47" s="374">
        <f t="shared" si="3"/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685" t="s">
        <v>21</v>
      </c>
      <c r="L47" s="1"/>
      <c r="M47" s="45"/>
    </row>
    <row r="48" spans="1:14" ht="58.5" customHeight="1">
      <c r="A48" s="158"/>
      <c r="B48" s="671"/>
      <c r="C48" s="686"/>
      <c r="D48" s="234" t="s">
        <v>20</v>
      </c>
      <c r="E48" s="133">
        <f t="shared" si="3"/>
        <v>10500</v>
      </c>
      <c r="F48" s="133">
        <v>0</v>
      </c>
      <c r="G48" s="133">
        <v>0</v>
      </c>
      <c r="H48" s="473">
        <v>500</v>
      </c>
      <c r="I48" s="133">
        <v>10000</v>
      </c>
      <c r="J48" s="133">
        <v>0</v>
      </c>
      <c r="K48" s="686"/>
      <c r="L48" s="1"/>
      <c r="M48" s="45"/>
      <c r="N48" s="158"/>
    </row>
    <row r="49" spans="1:14" ht="84" customHeight="1" thickBot="1">
      <c r="A49" s="158"/>
      <c r="B49" s="588" t="s">
        <v>330</v>
      </c>
      <c r="C49" s="589" t="s">
        <v>331</v>
      </c>
      <c r="D49" s="234" t="s">
        <v>27</v>
      </c>
      <c r="E49" s="590">
        <f t="shared" si="3"/>
        <v>900</v>
      </c>
      <c r="F49" s="590">
        <v>0</v>
      </c>
      <c r="G49" s="133">
        <v>0</v>
      </c>
      <c r="H49" s="473">
        <v>0</v>
      </c>
      <c r="I49" s="133">
        <v>0</v>
      </c>
      <c r="J49" s="133">
        <v>900</v>
      </c>
      <c r="K49" s="591" t="s">
        <v>21</v>
      </c>
      <c r="L49" s="1"/>
      <c r="M49" s="470" t="s">
        <v>332</v>
      </c>
      <c r="N49" s="158"/>
    </row>
    <row r="50" spans="2:13" s="158" customFormat="1" ht="83.25" customHeight="1">
      <c r="B50" s="375">
        <v>3</v>
      </c>
      <c r="C50" s="152" t="s">
        <v>22</v>
      </c>
      <c r="D50" s="376"/>
      <c r="E50" s="377">
        <f aca="true" t="shared" si="4" ref="E50:J50">SUM(E51:E53)</f>
        <v>221795</v>
      </c>
      <c r="F50" s="377">
        <f t="shared" si="4"/>
        <v>15225</v>
      </c>
      <c r="G50" s="378">
        <f t="shared" si="4"/>
        <v>23220</v>
      </c>
      <c r="H50" s="378">
        <f t="shared" si="4"/>
        <v>65200</v>
      </c>
      <c r="I50" s="378">
        <f t="shared" si="4"/>
        <v>85100</v>
      </c>
      <c r="J50" s="378">
        <f t="shared" si="4"/>
        <v>33050</v>
      </c>
      <c r="K50" s="379"/>
      <c r="L50" s="63"/>
      <c r="M50" s="153"/>
    </row>
    <row r="51" spans="2:13" s="158" customFormat="1" ht="54" customHeight="1">
      <c r="B51" s="683" t="s">
        <v>47</v>
      </c>
      <c r="C51" s="159"/>
      <c r="D51" s="482" t="s">
        <v>20</v>
      </c>
      <c r="E51" s="149">
        <f>SUM(F51:J51)</f>
        <v>103370</v>
      </c>
      <c r="F51" s="404">
        <f>F56+F57+F58+F59+F60+F62+F64+F71+F73+F75+F77+F79+F81+F82+F85+F86+F87+F90+F98+F99+F100+F101+F102+F105</f>
        <v>12570</v>
      </c>
      <c r="G51" s="404">
        <f>G56+G57+G58+G59+G60+G62+G64+G71+G73+G75+G77+G79+G81+G82+G85+G86+G87+G90+G98+G99+G100+G101+G102+G105</f>
        <v>5900</v>
      </c>
      <c r="H51" s="404">
        <f>H56+H57+H58+H59+H60+H62+H64+H71+H73+H75+H77+H79+H81+H82+H85+H86+H87+H90+H98+H99+H100+H101+H102+H105</f>
        <v>34700</v>
      </c>
      <c r="I51" s="404">
        <f>I56+I57+I58+I59+I60+I62+I64+I71+I73+I75+I77+I79+I81+I82+I85+I86+I87+I90+I98+I99+I100+I101+I102+I105</f>
        <v>46000</v>
      </c>
      <c r="J51" s="404">
        <f>J56+J57+J58+J59+J60+J62+J64+J71+J73+J75+J77+J79+J81+J82+J85+J86+J87+J90+J98+J99+J100+J101+J102+J105</f>
        <v>4200</v>
      </c>
      <c r="K51" s="236"/>
      <c r="L51" s="65"/>
      <c r="M51" s="160"/>
    </row>
    <row r="52" spans="2:13" s="158" customFormat="1" ht="48.75" customHeight="1">
      <c r="B52" s="684"/>
      <c r="C52" s="159"/>
      <c r="D52" s="482" t="s">
        <v>62</v>
      </c>
      <c r="E52" s="149">
        <f>SUM(F52:J52)</f>
        <v>31070</v>
      </c>
      <c r="F52" s="404">
        <f>F54+F72+F74+F78+F84</f>
        <v>0</v>
      </c>
      <c r="G52" s="404">
        <f>G54+G72+G74+G78+G84</f>
        <v>12420</v>
      </c>
      <c r="H52" s="404">
        <f>H54+H72+H74+H78+H84</f>
        <v>6700</v>
      </c>
      <c r="I52" s="404">
        <f>I54+I72+I74+I78+I84</f>
        <v>4450</v>
      </c>
      <c r="J52" s="404">
        <f>J54+J72+J74+J78+J84</f>
        <v>7500</v>
      </c>
      <c r="K52" s="236"/>
      <c r="L52" s="65"/>
      <c r="M52" s="160"/>
    </row>
    <row r="53" spans="1:14" s="158" customFormat="1" ht="44.25" customHeight="1" thickBot="1">
      <c r="A53" s="142"/>
      <c r="B53" s="670"/>
      <c r="C53" s="381"/>
      <c r="D53" s="483" t="s">
        <v>27</v>
      </c>
      <c r="E53" s="372">
        <f>SUM(F53:J53)</f>
        <v>87355</v>
      </c>
      <c r="F53" s="372">
        <f>F55+F61+F63+F65+F66+F67+F68+F69+F70+F76+F80+F83+F88+F89+F91+F92+F93+F94+F95+F96+F97+F103+F104</f>
        <v>2655</v>
      </c>
      <c r="G53" s="372">
        <f>G55+G61+G63+G65+G66+G67+G68+G69+G70+G76+G80+G83+G88+G89+G91+G92+G93+G94+G95+G96+G97+G103+G104</f>
        <v>4900</v>
      </c>
      <c r="H53" s="372">
        <f>H55+H61+H63+H65+H66+H67+H68+H69+H70+H76+H80+H83+H88+H89+H91+H92+H93+H94+H95+H96+H97+H103+H104</f>
        <v>23800</v>
      </c>
      <c r="I53" s="372">
        <f>I55+I61+I63+I65+I66+I67+I68+I69+I70+I76+I80+I83+I88+I89+I91+I92+I93+I94+I95+I96+I97+I103+I104</f>
        <v>34650</v>
      </c>
      <c r="J53" s="372">
        <f>J55+J61+J63+J65+J66+J67+J68+J69+J70+J76+J80+J83+J88+J89+J91+J92+J93+J94+J95+J96+J97+J103+J104</f>
        <v>21350</v>
      </c>
      <c r="K53" s="382"/>
      <c r="L53" s="383"/>
      <c r="M53" s="384"/>
      <c r="N53" s="142"/>
    </row>
    <row r="54" spans="1:15" s="158" customFormat="1" ht="50.25" customHeight="1">
      <c r="A54" s="142"/>
      <c r="B54" s="656" t="s">
        <v>59</v>
      </c>
      <c r="C54" s="655" t="s">
        <v>151</v>
      </c>
      <c r="D54" s="434" t="s">
        <v>62</v>
      </c>
      <c r="E54" s="326">
        <f>SUM(F54:J54)</f>
        <v>12420</v>
      </c>
      <c r="F54" s="326">
        <v>0</v>
      </c>
      <c r="G54" s="534">
        <v>12420</v>
      </c>
      <c r="H54" s="534">
        <v>0</v>
      </c>
      <c r="I54" s="534">
        <v>0</v>
      </c>
      <c r="J54" s="534">
        <v>0</v>
      </c>
      <c r="K54" s="701" t="s">
        <v>31</v>
      </c>
      <c r="L54" s="703" t="s">
        <v>36</v>
      </c>
      <c r="M54" s="689" t="s">
        <v>86</v>
      </c>
      <c r="N54" s="169"/>
      <c r="O54" s="142"/>
    </row>
    <row r="55" spans="2:15" ht="30.75" customHeight="1">
      <c r="B55" s="657"/>
      <c r="C55" s="665"/>
      <c r="D55" s="494" t="s">
        <v>27</v>
      </c>
      <c r="E55" s="133">
        <f aca="true" t="shared" si="5" ref="E55:E105">SUM(F55:J55)</f>
        <v>6050</v>
      </c>
      <c r="F55" s="133">
        <v>0</v>
      </c>
      <c r="G55" s="495">
        <f>2900+150</f>
        <v>3050</v>
      </c>
      <c r="H55" s="495">
        <v>3000</v>
      </c>
      <c r="I55" s="495">
        <v>0</v>
      </c>
      <c r="J55" s="139">
        <v>0</v>
      </c>
      <c r="K55" s="702"/>
      <c r="L55" s="704"/>
      <c r="M55" s="690"/>
      <c r="N55" s="169"/>
      <c r="O55" s="169"/>
    </row>
    <row r="56" spans="2:15" ht="30.75" customHeight="1">
      <c r="B56" s="675"/>
      <c r="C56" s="666"/>
      <c r="D56" s="494" t="s">
        <v>20</v>
      </c>
      <c r="E56" s="133">
        <f>SUM(F56:J56)</f>
        <v>500</v>
      </c>
      <c r="F56" s="133">
        <v>500</v>
      </c>
      <c r="G56" s="495">
        <v>0</v>
      </c>
      <c r="H56" s="495">
        <v>0</v>
      </c>
      <c r="I56" s="495">
        <v>0</v>
      </c>
      <c r="J56" s="139">
        <v>0</v>
      </c>
      <c r="K56" s="700"/>
      <c r="L56" s="696"/>
      <c r="M56" s="691"/>
      <c r="N56" s="169"/>
      <c r="O56" s="169"/>
    </row>
    <row r="57" spans="2:18" ht="81" customHeight="1">
      <c r="B57" s="61" t="s">
        <v>60</v>
      </c>
      <c r="C57" s="24" t="s">
        <v>150</v>
      </c>
      <c r="D57" s="18" t="s">
        <v>20</v>
      </c>
      <c r="E57" s="135">
        <f t="shared" si="5"/>
        <v>4000</v>
      </c>
      <c r="F57" s="132">
        <v>0</v>
      </c>
      <c r="G57" s="496">
        <v>4000</v>
      </c>
      <c r="H57" s="496">
        <v>0</v>
      </c>
      <c r="I57" s="496">
        <v>0</v>
      </c>
      <c r="J57" s="137">
        <v>0</v>
      </c>
      <c r="K57" s="134" t="s">
        <v>31</v>
      </c>
      <c r="L57" s="97" t="s">
        <v>36</v>
      </c>
      <c r="M57" s="96" t="s">
        <v>65</v>
      </c>
      <c r="O57" s="169"/>
      <c r="P57" s="169"/>
      <c r="Q57" s="169"/>
      <c r="R57" s="169"/>
    </row>
    <row r="58" spans="2:18" ht="78.75" customHeight="1">
      <c r="B58" s="61" t="s">
        <v>189</v>
      </c>
      <c r="C58" s="24" t="s">
        <v>149</v>
      </c>
      <c r="D58" s="18" t="s">
        <v>20</v>
      </c>
      <c r="E58" s="133">
        <f t="shared" si="5"/>
        <v>500</v>
      </c>
      <c r="F58" s="132">
        <v>0</v>
      </c>
      <c r="G58" s="132">
        <v>500</v>
      </c>
      <c r="H58" s="137">
        <v>0</v>
      </c>
      <c r="I58" s="137">
        <v>0</v>
      </c>
      <c r="J58" s="137">
        <v>0</v>
      </c>
      <c r="K58" s="134" t="s">
        <v>31</v>
      </c>
      <c r="L58" s="97" t="s">
        <v>36</v>
      </c>
      <c r="M58" s="96" t="s">
        <v>66</v>
      </c>
      <c r="P58" s="169"/>
      <c r="Q58" s="169"/>
      <c r="R58" s="169"/>
    </row>
    <row r="59" spans="2:13" ht="66.75" customHeight="1">
      <c r="B59" s="99" t="s">
        <v>190</v>
      </c>
      <c r="C59" s="103" t="s">
        <v>350</v>
      </c>
      <c r="D59" s="15" t="s">
        <v>20</v>
      </c>
      <c r="E59" s="135">
        <f t="shared" si="5"/>
        <v>300</v>
      </c>
      <c r="F59" s="133">
        <f>25+75</f>
        <v>100</v>
      </c>
      <c r="G59" s="139">
        <v>200</v>
      </c>
      <c r="H59" s="139">
        <v>0</v>
      </c>
      <c r="I59" s="139">
        <v>0</v>
      </c>
      <c r="J59" s="139">
        <v>0</v>
      </c>
      <c r="K59" s="232" t="s">
        <v>31</v>
      </c>
      <c r="L59" s="161" t="s">
        <v>38</v>
      </c>
      <c r="M59" s="101" t="s">
        <v>69</v>
      </c>
    </row>
    <row r="60" spans="2:13" ht="80.25" customHeight="1">
      <c r="B60" s="61" t="s">
        <v>191</v>
      </c>
      <c r="C60" s="19" t="s">
        <v>146</v>
      </c>
      <c r="D60" s="18" t="s">
        <v>20</v>
      </c>
      <c r="E60" s="133">
        <f t="shared" si="5"/>
        <v>2150</v>
      </c>
      <c r="F60" s="132">
        <v>950</v>
      </c>
      <c r="G60" s="137">
        <v>1200</v>
      </c>
      <c r="H60" s="137">
        <v>0</v>
      </c>
      <c r="I60" s="137">
        <v>0</v>
      </c>
      <c r="J60" s="137">
        <v>0</v>
      </c>
      <c r="K60" s="134" t="s">
        <v>31</v>
      </c>
      <c r="L60" s="97" t="s">
        <v>208</v>
      </c>
      <c r="M60" s="173" t="s">
        <v>147</v>
      </c>
    </row>
    <row r="61" spans="2:13" ht="68.25" customHeight="1">
      <c r="B61" s="692" t="s">
        <v>192</v>
      </c>
      <c r="C61" s="664" t="s">
        <v>152</v>
      </c>
      <c r="D61" s="134" t="s">
        <v>27</v>
      </c>
      <c r="E61" s="135">
        <f t="shared" si="5"/>
        <v>500</v>
      </c>
      <c r="F61" s="132">
        <v>0</v>
      </c>
      <c r="G61" s="138">
        <v>500</v>
      </c>
      <c r="H61" s="484">
        <v>0</v>
      </c>
      <c r="I61" s="138">
        <v>0</v>
      </c>
      <c r="J61" s="138">
        <v>0</v>
      </c>
      <c r="K61" s="699" t="s">
        <v>31</v>
      </c>
      <c r="L61" s="697" t="s">
        <v>29</v>
      </c>
      <c r="M61" s="173" t="s">
        <v>26</v>
      </c>
    </row>
    <row r="62" spans="2:13" ht="69" customHeight="1">
      <c r="B62" s="654"/>
      <c r="C62" s="666"/>
      <c r="D62" s="134" t="s">
        <v>20</v>
      </c>
      <c r="E62" s="133">
        <f t="shared" si="5"/>
        <v>15100</v>
      </c>
      <c r="F62" s="132">
        <v>0</v>
      </c>
      <c r="G62" s="138">
        <v>0</v>
      </c>
      <c r="H62" s="138">
        <v>15100</v>
      </c>
      <c r="I62" s="138">
        <v>0</v>
      </c>
      <c r="J62" s="138">
        <v>0</v>
      </c>
      <c r="K62" s="700"/>
      <c r="L62" s="698"/>
      <c r="M62" s="173" t="s">
        <v>109</v>
      </c>
    </row>
    <row r="63" spans="2:13" ht="78.75" customHeight="1">
      <c r="B63" s="99" t="s">
        <v>193</v>
      </c>
      <c r="C63" s="22" t="s">
        <v>153</v>
      </c>
      <c r="D63" s="15" t="s">
        <v>27</v>
      </c>
      <c r="E63" s="133">
        <f t="shared" si="5"/>
        <v>2600</v>
      </c>
      <c r="F63" s="133">
        <v>100</v>
      </c>
      <c r="G63" s="139">
        <v>0</v>
      </c>
      <c r="H63" s="139">
        <v>0</v>
      </c>
      <c r="I63" s="139">
        <v>0</v>
      </c>
      <c r="J63" s="139">
        <v>2500</v>
      </c>
      <c r="K63" s="232" t="s">
        <v>31</v>
      </c>
      <c r="L63" s="100" t="s">
        <v>36</v>
      </c>
      <c r="M63" s="101" t="s">
        <v>63</v>
      </c>
    </row>
    <row r="64" spans="2:13" ht="78" customHeight="1">
      <c r="B64" s="674" t="s">
        <v>194</v>
      </c>
      <c r="C64" s="664" t="s">
        <v>295</v>
      </c>
      <c r="D64" s="15" t="s">
        <v>20</v>
      </c>
      <c r="E64" s="133">
        <f t="shared" si="5"/>
        <v>4100</v>
      </c>
      <c r="F64" s="133">
        <v>100</v>
      </c>
      <c r="G64" s="139">
        <v>0</v>
      </c>
      <c r="H64" s="472">
        <v>4000</v>
      </c>
      <c r="I64" s="139">
        <v>0</v>
      </c>
      <c r="J64" s="139">
        <v>0</v>
      </c>
      <c r="K64" s="232" t="s">
        <v>31</v>
      </c>
      <c r="L64" s="161" t="s">
        <v>36</v>
      </c>
      <c r="M64" s="157" t="s">
        <v>154</v>
      </c>
    </row>
    <row r="65" spans="2:13" ht="78" customHeight="1">
      <c r="B65" s="675"/>
      <c r="C65" s="666"/>
      <c r="D65" s="15" t="s">
        <v>27</v>
      </c>
      <c r="E65" s="133">
        <f t="shared" si="5"/>
        <v>2500</v>
      </c>
      <c r="F65" s="133">
        <v>2500</v>
      </c>
      <c r="G65" s="139">
        <v>0</v>
      </c>
      <c r="H65" s="472">
        <v>0</v>
      </c>
      <c r="I65" s="139">
        <v>0</v>
      </c>
      <c r="J65" s="139">
        <v>0</v>
      </c>
      <c r="K65" s="232" t="s">
        <v>31</v>
      </c>
      <c r="L65" s="161"/>
      <c r="M65" s="157"/>
    </row>
    <row r="66" spans="2:13" ht="77.25" customHeight="1">
      <c r="B66" s="99" t="s">
        <v>195</v>
      </c>
      <c r="C66" s="22" t="s">
        <v>296</v>
      </c>
      <c r="D66" s="232" t="s">
        <v>27</v>
      </c>
      <c r="E66" s="135">
        <f t="shared" si="5"/>
        <v>200</v>
      </c>
      <c r="F66" s="133">
        <v>0</v>
      </c>
      <c r="G66" s="140">
        <v>0</v>
      </c>
      <c r="H66" s="140">
        <v>0</v>
      </c>
      <c r="I66" s="140">
        <v>0</v>
      </c>
      <c r="J66" s="140">
        <v>200</v>
      </c>
      <c r="K66" s="232" t="s">
        <v>31</v>
      </c>
      <c r="L66" s="161" t="s">
        <v>73</v>
      </c>
      <c r="M66" s="101" t="s">
        <v>104</v>
      </c>
    </row>
    <row r="67" spans="2:13" ht="78" customHeight="1">
      <c r="B67" s="99" t="s">
        <v>196</v>
      </c>
      <c r="C67" s="22" t="s">
        <v>304</v>
      </c>
      <c r="D67" s="232" t="s">
        <v>27</v>
      </c>
      <c r="E67" s="133">
        <f t="shared" si="5"/>
        <v>4800</v>
      </c>
      <c r="F67" s="133">
        <v>0</v>
      </c>
      <c r="G67" s="495">
        <v>300</v>
      </c>
      <c r="H67" s="495">
        <v>4500</v>
      </c>
      <c r="I67" s="140">
        <v>0</v>
      </c>
      <c r="J67" s="140">
        <v>0</v>
      </c>
      <c r="K67" s="232" t="s">
        <v>31</v>
      </c>
      <c r="L67" s="161" t="s">
        <v>36</v>
      </c>
      <c r="M67" s="497" t="s">
        <v>287</v>
      </c>
    </row>
    <row r="68" spans="2:13" ht="78" customHeight="1">
      <c r="B68" s="99" t="s">
        <v>197</v>
      </c>
      <c r="C68" s="499" t="s">
        <v>286</v>
      </c>
      <c r="D68" s="232" t="s">
        <v>27</v>
      </c>
      <c r="E68" s="135">
        <f t="shared" si="5"/>
        <v>11250</v>
      </c>
      <c r="F68" s="132">
        <v>0</v>
      </c>
      <c r="G68" s="496">
        <v>250</v>
      </c>
      <c r="H68" s="496">
        <v>0</v>
      </c>
      <c r="I68" s="138">
        <v>11000</v>
      </c>
      <c r="J68" s="138">
        <v>0</v>
      </c>
      <c r="K68" s="232" t="s">
        <v>31</v>
      </c>
      <c r="L68" s="161" t="s">
        <v>36</v>
      </c>
      <c r="M68" s="498"/>
    </row>
    <row r="69" spans="2:13" ht="83.25" customHeight="1">
      <c r="B69" s="99" t="s">
        <v>198</v>
      </c>
      <c r="C69" s="24" t="s">
        <v>155</v>
      </c>
      <c r="D69" s="18" t="s">
        <v>27</v>
      </c>
      <c r="E69" s="133">
        <f t="shared" si="5"/>
        <v>2750</v>
      </c>
      <c r="F69" s="132">
        <v>0</v>
      </c>
      <c r="G69" s="137">
        <v>0</v>
      </c>
      <c r="H69" s="137">
        <v>0</v>
      </c>
      <c r="I69" s="137">
        <v>250</v>
      </c>
      <c r="J69" s="137">
        <v>2500</v>
      </c>
      <c r="K69" s="134" t="s">
        <v>31</v>
      </c>
      <c r="L69" s="97" t="s">
        <v>36</v>
      </c>
      <c r="M69" s="96" t="s">
        <v>105</v>
      </c>
    </row>
    <row r="70" spans="2:13" ht="73.5" customHeight="1">
      <c r="B70" s="99" t="s">
        <v>199</v>
      </c>
      <c r="C70" s="21" t="s">
        <v>156</v>
      </c>
      <c r="D70" s="15" t="s">
        <v>27</v>
      </c>
      <c r="E70" s="133">
        <f t="shared" si="5"/>
        <v>2155</v>
      </c>
      <c r="F70" s="133">
        <v>5</v>
      </c>
      <c r="G70" s="139">
        <v>0</v>
      </c>
      <c r="H70" s="139">
        <v>150</v>
      </c>
      <c r="I70" s="139">
        <v>2000</v>
      </c>
      <c r="J70" s="139">
        <v>0</v>
      </c>
      <c r="K70" s="232" t="s">
        <v>31</v>
      </c>
      <c r="L70" s="161" t="s">
        <v>37</v>
      </c>
      <c r="M70" s="101" t="s">
        <v>88</v>
      </c>
    </row>
    <row r="71" spans="2:13" ht="82.5" customHeight="1">
      <c r="B71" s="99" t="s">
        <v>200</v>
      </c>
      <c r="C71" s="23" t="s">
        <v>41</v>
      </c>
      <c r="D71" s="18" t="s">
        <v>20</v>
      </c>
      <c r="E71" s="133">
        <f t="shared" si="5"/>
        <v>400</v>
      </c>
      <c r="F71" s="132">
        <v>0</v>
      </c>
      <c r="G71" s="137">
        <v>0</v>
      </c>
      <c r="H71" s="137">
        <v>0</v>
      </c>
      <c r="I71" s="137">
        <v>0</v>
      </c>
      <c r="J71" s="137">
        <v>400</v>
      </c>
      <c r="K71" s="134" t="s">
        <v>31</v>
      </c>
      <c r="L71" s="95" t="s">
        <v>32</v>
      </c>
      <c r="M71" s="173" t="s">
        <v>106</v>
      </c>
    </row>
    <row r="72" spans="2:13" ht="74.25" customHeight="1">
      <c r="B72" s="674" t="s">
        <v>201</v>
      </c>
      <c r="C72" s="672" t="s">
        <v>162</v>
      </c>
      <c r="D72" s="18" t="s">
        <v>62</v>
      </c>
      <c r="E72" s="133">
        <f t="shared" si="5"/>
        <v>2500</v>
      </c>
      <c r="F72" s="132">
        <v>0</v>
      </c>
      <c r="G72" s="137">
        <v>0</v>
      </c>
      <c r="H72" s="137">
        <v>2500</v>
      </c>
      <c r="I72" s="137">
        <v>0</v>
      </c>
      <c r="J72" s="137">
        <v>0</v>
      </c>
      <c r="K72" s="699" t="s">
        <v>31</v>
      </c>
      <c r="L72" s="695" t="s">
        <v>32</v>
      </c>
      <c r="M72" s="693" t="s">
        <v>80</v>
      </c>
    </row>
    <row r="73" spans="2:13" ht="60.75" customHeight="1">
      <c r="B73" s="675"/>
      <c r="C73" s="673"/>
      <c r="D73" s="18" t="s">
        <v>20</v>
      </c>
      <c r="E73" s="135">
        <f t="shared" si="5"/>
        <v>50</v>
      </c>
      <c r="F73" s="132">
        <v>50</v>
      </c>
      <c r="G73" s="137">
        <v>0</v>
      </c>
      <c r="H73" s="137">
        <v>0</v>
      </c>
      <c r="I73" s="137">
        <v>0</v>
      </c>
      <c r="J73" s="137">
        <v>0</v>
      </c>
      <c r="K73" s="700"/>
      <c r="L73" s="696"/>
      <c r="M73" s="694"/>
    </row>
    <row r="74" spans="2:13" ht="80.25" customHeight="1">
      <c r="B74" s="99" t="s">
        <v>202</v>
      </c>
      <c r="C74" s="507" t="s">
        <v>157</v>
      </c>
      <c r="D74" s="15" t="s">
        <v>62</v>
      </c>
      <c r="E74" s="133">
        <f t="shared" si="5"/>
        <v>3250</v>
      </c>
      <c r="F74" s="133">
        <v>0</v>
      </c>
      <c r="G74" s="139">
        <v>0</v>
      </c>
      <c r="H74" s="139">
        <v>0</v>
      </c>
      <c r="I74" s="139">
        <v>250</v>
      </c>
      <c r="J74" s="139">
        <v>3000</v>
      </c>
      <c r="K74" s="232" t="s">
        <v>31</v>
      </c>
      <c r="L74" s="161" t="s">
        <v>32</v>
      </c>
      <c r="M74" s="157" t="s">
        <v>107</v>
      </c>
    </row>
    <row r="75" spans="2:13" ht="66" customHeight="1">
      <c r="B75" s="674" t="s">
        <v>203</v>
      </c>
      <c r="C75" s="676" t="s">
        <v>72</v>
      </c>
      <c r="D75" s="486" t="s">
        <v>20</v>
      </c>
      <c r="E75" s="133">
        <f t="shared" si="5"/>
        <v>15000</v>
      </c>
      <c r="F75" s="133">
        <v>0</v>
      </c>
      <c r="G75" s="139">
        <v>0</v>
      </c>
      <c r="H75" s="139">
        <v>0</v>
      </c>
      <c r="I75" s="139">
        <v>15000</v>
      </c>
      <c r="J75" s="139">
        <v>0</v>
      </c>
      <c r="K75" s="699" t="s">
        <v>31</v>
      </c>
      <c r="L75" s="687" t="s">
        <v>29</v>
      </c>
      <c r="M75" s="678" t="s">
        <v>170</v>
      </c>
    </row>
    <row r="76" spans="2:13" ht="66" customHeight="1">
      <c r="B76" s="675"/>
      <c r="C76" s="677"/>
      <c r="D76" s="237" t="s">
        <v>27</v>
      </c>
      <c r="E76" s="135">
        <f t="shared" si="5"/>
        <v>600</v>
      </c>
      <c r="F76" s="133">
        <v>0</v>
      </c>
      <c r="G76" s="133" t="s">
        <v>71</v>
      </c>
      <c r="H76" s="473">
        <v>600</v>
      </c>
      <c r="I76" s="139">
        <v>0</v>
      </c>
      <c r="J76" s="139">
        <v>0</v>
      </c>
      <c r="K76" s="700"/>
      <c r="L76" s="688"/>
      <c r="M76" s="660"/>
    </row>
    <row r="77" spans="2:13" ht="65.25" customHeight="1">
      <c r="B77" s="674" t="s">
        <v>204</v>
      </c>
      <c r="C77" s="672" t="s">
        <v>158</v>
      </c>
      <c r="D77" s="481" t="s">
        <v>20</v>
      </c>
      <c r="E77" s="133">
        <f t="shared" si="5"/>
        <v>24600</v>
      </c>
      <c r="F77" s="133">
        <v>500</v>
      </c>
      <c r="G77" s="133">
        <v>0</v>
      </c>
      <c r="H77" s="473">
        <v>15600</v>
      </c>
      <c r="I77" s="139">
        <v>8500</v>
      </c>
      <c r="J77" s="139">
        <v>0</v>
      </c>
      <c r="K77" s="667" t="s">
        <v>31</v>
      </c>
      <c r="L77" s="695" t="s">
        <v>36</v>
      </c>
      <c r="M77" s="682" t="s">
        <v>85</v>
      </c>
    </row>
    <row r="78" spans="2:13" ht="64.5" customHeight="1">
      <c r="B78" s="675"/>
      <c r="C78" s="673"/>
      <c r="D78" s="15" t="s">
        <v>62</v>
      </c>
      <c r="E78" s="374">
        <f t="shared" si="5"/>
        <v>8400</v>
      </c>
      <c r="F78" s="133">
        <v>0</v>
      </c>
      <c r="G78" s="139">
        <v>0</v>
      </c>
      <c r="H78" s="139">
        <v>4200</v>
      </c>
      <c r="I78" s="139">
        <v>4200</v>
      </c>
      <c r="J78" s="139">
        <v>0</v>
      </c>
      <c r="K78" s="668"/>
      <c r="L78" s="696"/>
      <c r="M78" s="691"/>
    </row>
    <row r="79" spans="2:13" ht="100.5" customHeight="1">
      <c r="B79" s="99" t="s">
        <v>205</v>
      </c>
      <c r="C79" s="24" t="s">
        <v>159</v>
      </c>
      <c r="D79" s="18" t="s">
        <v>20</v>
      </c>
      <c r="E79" s="133">
        <f t="shared" si="5"/>
        <v>14200</v>
      </c>
      <c r="F79" s="132">
        <v>200</v>
      </c>
      <c r="G79" s="137">
        <v>0</v>
      </c>
      <c r="H79" s="137">
        <v>0</v>
      </c>
      <c r="I79" s="137">
        <v>14000</v>
      </c>
      <c r="J79" s="137">
        <v>0</v>
      </c>
      <c r="K79" s="238"/>
      <c r="L79" s="97" t="s">
        <v>36</v>
      </c>
      <c r="M79" s="96" t="s">
        <v>67</v>
      </c>
    </row>
    <row r="80" spans="2:13" ht="80.25" customHeight="1">
      <c r="B80" s="500" t="s">
        <v>312</v>
      </c>
      <c r="C80" s="103" t="s">
        <v>160</v>
      </c>
      <c r="D80" s="15" t="s">
        <v>27</v>
      </c>
      <c r="E80" s="135">
        <f t="shared" si="5"/>
        <v>100</v>
      </c>
      <c r="F80" s="133">
        <v>0</v>
      </c>
      <c r="G80" s="139">
        <v>0</v>
      </c>
      <c r="H80" s="139">
        <v>0</v>
      </c>
      <c r="I80" s="139">
        <v>0</v>
      </c>
      <c r="J80" s="139">
        <v>100</v>
      </c>
      <c r="K80" s="232" t="s">
        <v>31</v>
      </c>
      <c r="L80" s="161" t="s">
        <v>38</v>
      </c>
      <c r="M80" s="101" t="s">
        <v>89</v>
      </c>
    </row>
    <row r="81" spans="2:13" ht="85.5" customHeight="1">
      <c r="B81" s="500" t="s">
        <v>313</v>
      </c>
      <c r="C81" s="19" t="s">
        <v>90</v>
      </c>
      <c r="D81" s="18" t="s">
        <v>20</v>
      </c>
      <c r="E81" s="133">
        <f t="shared" si="5"/>
        <v>8650</v>
      </c>
      <c r="F81" s="132">
        <v>150</v>
      </c>
      <c r="G81" s="137">
        <v>0</v>
      </c>
      <c r="H81" s="137">
        <v>0</v>
      </c>
      <c r="I81" s="137">
        <v>8500</v>
      </c>
      <c r="J81" s="137">
        <v>0</v>
      </c>
      <c r="K81" s="134" t="s">
        <v>31</v>
      </c>
      <c r="L81" s="97" t="s">
        <v>38</v>
      </c>
      <c r="M81" s="96" t="s">
        <v>68</v>
      </c>
    </row>
    <row r="82" spans="2:13" ht="87.75" customHeight="1">
      <c r="B82" s="500" t="s">
        <v>314</v>
      </c>
      <c r="C82" s="17" t="s">
        <v>161</v>
      </c>
      <c r="D82" s="18" t="s">
        <v>20</v>
      </c>
      <c r="E82" s="135">
        <f t="shared" si="5"/>
        <v>2500</v>
      </c>
      <c r="F82" s="132">
        <v>0</v>
      </c>
      <c r="G82" s="137">
        <v>0</v>
      </c>
      <c r="H82" s="137">
        <v>0</v>
      </c>
      <c r="I82" s="137">
        <v>0</v>
      </c>
      <c r="J82" s="137">
        <v>2500</v>
      </c>
      <c r="K82" s="232" t="s">
        <v>31</v>
      </c>
      <c r="L82" s="95" t="s">
        <v>36</v>
      </c>
      <c r="M82" s="173" t="s">
        <v>70</v>
      </c>
    </row>
    <row r="83" spans="2:13" ht="52.5" customHeight="1">
      <c r="B83" s="661" t="s">
        <v>315</v>
      </c>
      <c r="C83" s="664" t="s">
        <v>168</v>
      </c>
      <c r="D83" s="18" t="s">
        <v>27</v>
      </c>
      <c r="E83" s="133">
        <f t="shared" si="5"/>
        <v>8500</v>
      </c>
      <c r="F83" s="132">
        <v>0</v>
      </c>
      <c r="G83" s="137">
        <v>0</v>
      </c>
      <c r="H83" s="137">
        <v>0</v>
      </c>
      <c r="I83" s="137">
        <v>0</v>
      </c>
      <c r="J83" s="137">
        <v>8500</v>
      </c>
      <c r="K83" s="699" t="s">
        <v>31</v>
      </c>
      <c r="L83" s="695" t="s">
        <v>36</v>
      </c>
      <c r="M83" s="682" t="s">
        <v>64</v>
      </c>
    </row>
    <row r="84" spans="2:13" ht="58.5" customHeight="1">
      <c r="B84" s="662"/>
      <c r="C84" s="665"/>
      <c r="D84" s="15" t="s">
        <v>62</v>
      </c>
      <c r="E84" s="133">
        <f t="shared" si="5"/>
        <v>4500</v>
      </c>
      <c r="F84" s="133">
        <v>0</v>
      </c>
      <c r="G84" s="139">
        <v>0</v>
      </c>
      <c r="H84" s="139">
        <v>0</v>
      </c>
      <c r="I84" s="139">
        <v>0</v>
      </c>
      <c r="J84" s="139">
        <v>4500</v>
      </c>
      <c r="K84" s="702"/>
      <c r="L84" s="704"/>
      <c r="M84" s="690"/>
    </row>
    <row r="85" spans="2:13" ht="57.75" customHeight="1">
      <c r="B85" s="663"/>
      <c r="C85" s="666"/>
      <c r="D85" s="15" t="s">
        <v>20</v>
      </c>
      <c r="E85" s="374">
        <f t="shared" si="5"/>
        <v>250</v>
      </c>
      <c r="F85" s="133">
        <v>250</v>
      </c>
      <c r="G85" s="139">
        <v>0</v>
      </c>
      <c r="H85" s="139">
        <v>0</v>
      </c>
      <c r="I85" s="139">
        <v>0</v>
      </c>
      <c r="J85" s="139">
        <v>0</v>
      </c>
      <c r="K85" s="700"/>
      <c r="L85" s="696"/>
      <c r="M85" s="691"/>
    </row>
    <row r="86" spans="2:13" ht="77.25" customHeight="1">
      <c r="B86" s="500" t="s">
        <v>316</v>
      </c>
      <c r="C86" s="24" t="s">
        <v>163</v>
      </c>
      <c r="D86" s="18" t="s">
        <v>20</v>
      </c>
      <c r="E86" s="133">
        <f t="shared" si="5"/>
        <v>400</v>
      </c>
      <c r="F86" s="132">
        <v>0</v>
      </c>
      <c r="G86" s="137">
        <v>0</v>
      </c>
      <c r="H86" s="137">
        <v>0</v>
      </c>
      <c r="I86" s="137">
        <v>0</v>
      </c>
      <c r="J86" s="137">
        <v>400</v>
      </c>
      <c r="K86" s="134" t="s">
        <v>31</v>
      </c>
      <c r="L86" s="97" t="s">
        <v>36</v>
      </c>
      <c r="M86" s="96" t="s">
        <v>87</v>
      </c>
    </row>
    <row r="87" spans="2:13" ht="71.25" customHeight="1">
      <c r="B87" s="500" t="s">
        <v>317</v>
      </c>
      <c r="C87" s="24" t="s">
        <v>164</v>
      </c>
      <c r="D87" s="18" t="s">
        <v>20</v>
      </c>
      <c r="E87" s="135">
        <f t="shared" si="5"/>
        <v>500</v>
      </c>
      <c r="F87" s="132">
        <v>0</v>
      </c>
      <c r="G87" s="137">
        <v>0</v>
      </c>
      <c r="H87" s="137">
        <v>0</v>
      </c>
      <c r="I87" s="137">
        <v>0</v>
      </c>
      <c r="J87" s="137">
        <v>500</v>
      </c>
      <c r="K87" s="232" t="s">
        <v>31</v>
      </c>
      <c r="L87" s="95" t="s">
        <v>36</v>
      </c>
      <c r="M87" s="96" t="s">
        <v>102</v>
      </c>
    </row>
    <row r="88" spans="2:13" ht="85.5" customHeight="1">
      <c r="B88" s="500" t="s">
        <v>318</v>
      </c>
      <c r="C88" s="24" t="s">
        <v>165</v>
      </c>
      <c r="D88" s="18" t="s">
        <v>27</v>
      </c>
      <c r="E88" s="133">
        <f t="shared" si="5"/>
        <v>250</v>
      </c>
      <c r="F88" s="132">
        <v>0</v>
      </c>
      <c r="G88" s="137">
        <v>0</v>
      </c>
      <c r="H88" s="137">
        <v>0</v>
      </c>
      <c r="I88" s="137">
        <v>0</v>
      </c>
      <c r="J88" s="137">
        <v>250</v>
      </c>
      <c r="K88" s="134" t="s">
        <v>31</v>
      </c>
      <c r="L88" s="95" t="s">
        <v>36</v>
      </c>
      <c r="M88" s="96" t="s">
        <v>87</v>
      </c>
    </row>
    <row r="89" spans="2:13" ht="85.5" customHeight="1">
      <c r="B89" s="500" t="s">
        <v>319</v>
      </c>
      <c r="C89" s="22" t="s">
        <v>206</v>
      </c>
      <c r="D89" s="15" t="s">
        <v>27</v>
      </c>
      <c r="E89" s="135">
        <f t="shared" si="5"/>
        <v>300</v>
      </c>
      <c r="F89" s="133">
        <v>0</v>
      </c>
      <c r="G89" s="139">
        <v>0</v>
      </c>
      <c r="H89" s="139">
        <v>0</v>
      </c>
      <c r="I89" s="139">
        <v>0</v>
      </c>
      <c r="J89" s="139">
        <v>300</v>
      </c>
      <c r="K89" s="134" t="s">
        <v>31</v>
      </c>
      <c r="L89" s="100" t="s">
        <v>36</v>
      </c>
      <c r="M89" s="101" t="s">
        <v>166</v>
      </c>
    </row>
    <row r="90" spans="2:13" ht="81.75" customHeight="1">
      <c r="B90" s="500" t="s">
        <v>320</v>
      </c>
      <c r="C90" s="22" t="s">
        <v>167</v>
      </c>
      <c r="D90" s="15" t="s">
        <v>20</v>
      </c>
      <c r="E90" s="133">
        <f t="shared" si="5"/>
        <v>400</v>
      </c>
      <c r="F90" s="133">
        <v>0</v>
      </c>
      <c r="G90" s="139">
        <v>0</v>
      </c>
      <c r="H90" s="139">
        <v>0</v>
      </c>
      <c r="I90" s="139">
        <v>0</v>
      </c>
      <c r="J90" s="139">
        <v>400</v>
      </c>
      <c r="K90" s="134" t="s">
        <v>31</v>
      </c>
      <c r="L90" s="161" t="s">
        <v>36</v>
      </c>
      <c r="M90" s="101" t="s">
        <v>103</v>
      </c>
    </row>
    <row r="91" spans="2:13" ht="83.25" customHeight="1">
      <c r="B91" s="500" t="s">
        <v>321</v>
      </c>
      <c r="C91" s="22" t="s">
        <v>326</v>
      </c>
      <c r="D91" s="15" t="s">
        <v>27</v>
      </c>
      <c r="E91" s="135">
        <f t="shared" si="5"/>
        <v>200</v>
      </c>
      <c r="F91" s="133">
        <v>0</v>
      </c>
      <c r="G91" s="139">
        <v>0</v>
      </c>
      <c r="H91" s="139">
        <v>0</v>
      </c>
      <c r="I91" s="139">
        <v>0</v>
      </c>
      <c r="J91" s="139">
        <v>200</v>
      </c>
      <c r="K91" s="232" t="s">
        <v>31</v>
      </c>
      <c r="L91" s="161"/>
      <c r="M91" s="101"/>
    </row>
    <row r="92" spans="2:13" ht="75" customHeight="1">
      <c r="B92" s="500" t="s">
        <v>322</v>
      </c>
      <c r="C92" s="194" t="s">
        <v>3</v>
      </c>
      <c r="D92" s="15" t="s">
        <v>27</v>
      </c>
      <c r="E92" s="133">
        <f t="shared" si="5"/>
        <v>1875</v>
      </c>
      <c r="F92" s="133">
        <v>25</v>
      </c>
      <c r="G92" s="139">
        <v>0</v>
      </c>
      <c r="H92" s="139">
        <v>50</v>
      </c>
      <c r="I92" s="139">
        <v>800</v>
      </c>
      <c r="J92" s="139">
        <f>500+500</f>
        <v>1000</v>
      </c>
      <c r="K92" s="232" t="s">
        <v>31</v>
      </c>
      <c r="L92" s="161" t="s">
        <v>38</v>
      </c>
      <c r="M92" s="101" t="s">
        <v>4</v>
      </c>
    </row>
    <row r="93" spans="2:13" ht="66" customHeight="1">
      <c r="B93" s="500" t="s">
        <v>323</v>
      </c>
      <c r="C93" s="194" t="s">
        <v>39</v>
      </c>
      <c r="D93" s="15" t="s">
        <v>27</v>
      </c>
      <c r="E93" s="135">
        <f t="shared" si="5"/>
        <v>910</v>
      </c>
      <c r="F93" s="133">
        <v>10</v>
      </c>
      <c r="G93" s="139">
        <v>0</v>
      </c>
      <c r="H93" s="139">
        <v>0</v>
      </c>
      <c r="I93" s="139">
        <v>100</v>
      </c>
      <c r="J93" s="139">
        <v>800</v>
      </c>
      <c r="K93" s="232" t="s">
        <v>31</v>
      </c>
      <c r="L93" s="161" t="s">
        <v>38</v>
      </c>
      <c r="M93" s="101" t="s">
        <v>91</v>
      </c>
    </row>
    <row r="94" spans="2:13" ht="66.75" customHeight="1">
      <c r="B94" s="500" t="s">
        <v>324</v>
      </c>
      <c r="C94" s="39" t="s">
        <v>53</v>
      </c>
      <c r="D94" s="232" t="s">
        <v>27</v>
      </c>
      <c r="E94" s="133">
        <f t="shared" si="5"/>
        <v>500</v>
      </c>
      <c r="F94" s="133">
        <v>0</v>
      </c>
      <c r="G94" s="139">
        <v>0</v>
      </c>
      <c r="H94" s="139">
        <v>0</v>
      </c>
      <c r="I94" s="139">
        <v>500</v>
      </c>
      <c r="J94" s="139">
        <v>0</v>
      </c>
      <c r="K94" s="232" t="s">
        <v>31</v>
      </c>
      <c r="L94" s="93" t="s">
        <v>35</v>
      </c>
      <c r="M94" s="157" t="s">
        <v>301</v>
      </c>
    </row>
    <row r="95" spans="2:13" ht="68.25" customHeight="1">
      <c r="B95" s="500" t="s">
        <v>299</v>
      </c>
      <c r="C95" s="39" t="s">
        <v>305</v>
      </c>
      <c r="D95" s="231" t="s">
        <v>27</v>
      </c>
      <c r="E95" s="133">
        <f t="shared" si="5"/>
        <v>10000</v>
      </c>
      <c r="F95" s="133">
        <v>0</v>
      </c>
      <c r="G95" s="139">
        <v>0</v>
      </c>
      <c r="H95" s="139">
        <v>0</v>
      </c>
      <c r="I95" s="139">
        <v>5000</v>
      </c>
      <c r="J95" s="139">
        <v>5000</v>
      </c>
      <c r="K95" s="232" t="s">
        <v>31</v>
      </c>
      <c r="L95" s="93"/>
      <c r="M95" s="578"/>
    </row>
    <row r="96" spans="2:13" ht="58.5" customHeight="1">
      <c r="B96" s="474" t="s">
        <v>300</v>
      </c>
      <c r="C96" s="475" t="s">
        <v>306</v>
      </c>
      <c r="D96" s="476" t="s">
        <v>27</v>
      </c>
      <c r="E96" s="374">
        <f t="shared" si="5"/>
        <v>15800</v>
      </c>
      <c r="F96" s="477">
        <v>0</v>
      </c>
      <c r="G96" s="478">
        <v>800</v>
      </c>
      <c r="H96" s="478">
        <v>15000</v>
      </c>
      <c r="I96" s="478">
        <v>0</v>
      </c>
      <c r="J96" s="478">
        <v>0</v>
      </c>
      <c r="K96" s="232" t="s">
        <v>31</v>
      </c>
      <c r="L96" s="479"/>
      <c r="M96" s="480" t="s">
        <v>100</v>
      </c>
    </row>
    <row r="97" spans="2:13" ht="55.5" customHeight="1">
      <c r="B97" s="514" t="s">
        <v>325</v>
      </c>
      <c r="C97" s="515" t="s">
        <v>289</v>
      </c>
      <c r="D97" s="516" t="s">
        <v>27</v>
      </c>
      <c r="E97" s="132">
        <f t="shared" si="5"/>
        <v>15500</v>
      </c>
      <c r="F97" s="517">
        <v>0</v>
      </c>
      <c r="G97" s="517">
        <v>0</v>
      </c>
      <c r="H97" s="517">
        <v>500</v>
      </c>
      <c r="I97" s="517">
        <v>15000</v>
      </c>
      <c r="J97" s="517">
        <v>0</v>
      </c>
      <c r="K97" s="134" t="s">
        <v>31</v>
      </c>
      <c r="L97" s="518"/>
      <c r="M97" s="579"/>
    </row>
    <row r="98" spans="2:13" ht="55.5" customHeight="1">
      <c r="B98" s="519" t="s">
        <v>338</v>
      </c>
      <c r="C98" s="520" t="s">
        <v>339</v>
      </c>
      <c r="D98" s="521" t="s">
        <v>20</v>
      </c>
      <c r="E98" s="133">
        <f t="shared" si="5"/>
        <v>3500</v>
      </c>
      <c r="F98" s="473">
        <v>3500</v>
      </c>
      <c r="G98" s="473">
        <v>0</v>
      </c>
      <c r="H98" s="473">
        <v>0</v>
      </c>
      <c r="I98" s="473">
        <v>0</v>
      </c>
      <c r="J98" s="473">
        <v>0</v>
      </c>
      <c r="K98" s="232" t="s">
        <v>31</v>
      </c>
      <c r="L98" s="522"/>
      <c r="M98" s="580"/>
    </row>
    <row r="99" spans="2:13" ht="67.5" customHeight="1">
      <c r="B99" s="519" t="s">
        <v>340</v>
      </c>
      <c r="C99" s="520" t="s">
        <v>361</v>
      </c>
      <c r="D99" s="521" t="s">
        <v>20</v>
      </c>
      <c r="E99" s="133">
        <f t="shared" si="5"/>
        <v>3200</v>
      </c>
      <c r="F99" s="473">
        <v>3200</v>
      </c>
      <c r="G99" s="473">
        <v>0</v>
      </c>
      <c r="H99" s="473">
        <v>0</v>
      </c>
      <c r="I99" s="473">
        <v>0</v>
      </c>
      <c r="J99" s="473">
        <v>0</v>
      </c>
      <c r="K99" s="232" t="s">
        <v>31</v>
      </c>
      <c r="L99" s="522"/>
      <c r="M99" s="580"/>
    </row>
    <row r="100" spans="2:13" ht="56.25" customHeight="1">
      <c r="B100" s="519" t="s">
        <v>341</v>
      </c>
      <c r="C100" s="520" t="s">
        <v>343</v>
      </c>
      <c r="D100" s="521" t="s">
        <v>20</v>
      </c>
      <c r="E100" s="133">
        <f t="shared" si="5"/>
        <v>70</v>
      </c>
      <c r="F100" s="473">
        <v>70</v>
      </c>
      <c r="G100" s="473">
        <v>0</v>
      </c>
      <c r="H100" s="473">
        <v>0</v>
      </c>
      <c r="I100" s="473">
        <v>0</v>
      </c>
      <c r="J100" s="473">
        <v>0</v>
      </c>
      <c r="K100" s="232" t="s">
        <v>31</v>
      </c>
      <c r="L100" s="522"/>
      <c r="M100" s="580"/>
    </row>
    <row r="101" spans="2:13" ht="56.25" customHeight="1">
      <c r="B101" s="519" t="s">
        <v>342</v>
      </c>
      <c r="C101" s="520" t="s">
        <v>345</v>
      </c>
      <c r="D101" s="521" t="s">
        <v>20</v>
      </c>
      <c r="E101" s="133">
        <f t="shared" si="5"/>
        <v>800</v>
      </c>
      <c r="F101" s="473">
        <v>800</v>
      </c>
      <c r="G101" s="473">
        <v>0</v>
      </c>
      <c r="H101" s="473">
        <v>0</v>
      </c>
      <c r="I101" s="473">
        <v>0</v>
      </c>
      <c r="J101" s="473">
        <v>0</v>
      </c>
      <c r="K101" s="232" t="s">
        <v>31</v>
      </c>
      <c r="L101" s="522"/>
      <c r="M101" s="580"/>
    </row>
    <row r="102" spans="2:13" ht="55.5" customHeight="1">
      <c r="B102" s="519" t="s">
        <v>344</v>
      </c>
      <c r="C102" s="520" t="s">
        <v>352</v>
      </c>
      <c r="D102" s="521" t="s">
        <v>20</v>
      </c>
      <c r="E102" s="133">
        <f t="shared" si="5"/>
        <v>200</v>
      </c>
      <c r="F102" s="473">
        <v>200</v>
      </c>
      <c r="G102" s="473">
        <v>0</v>
      </c>
      <c r="H102" s="473">
        <v>0</v>
      </c>
      <c r="I102" s="473">
        <v>0</v>
      </c>
      <c r="J102" s="473">
        <v>0</v>
      </c>
      <c r="K102" s="232" t="s">
        <v>31</v>
      </c>
      <c r="L102" s="522"/>
      <c r="M102" s="580"/>
    </row>
    <row r="103" spans="2:13" ht="55.5" customHeight="1">
      <c r="B103" s="519" t="s">
        <v>351</v>
      </c>
      <c r="C103" s="520" t="s">
        <v>363</v>
      </c>
      <c r="D103" s="521" t="s">
        <v>27</v>
      </c>
      <c r="E103" s="133">
        <f t="shared" si="5"/>
        <v>5</v>
      </c>
      <c r="F103" s="473">
        <v>5</v>
      </c>
      <c r="G103" s="473">
        <v>0</v>
      </c>
      <c r="H103" s="473">
        <v>0</v>
      </c>
      <c r="I103" s="473">
        <v>0</v>
      </c>
      <c r="J103" s="473">
        <v>0</v>
      </c>
      <c r="K103" s="232" t="s">
        <v>31</v>
      </c>
      <c r="L103" s="522"/>
      <c r="M103" s="580"/>
    </row>
    <row r="104" spans="2:13" ht="57.75" customHeight="1">
      <c r="B104" s="519" t="s">
        <v>353</v>
      </c>
      <c r="C104" s="520" t="s">
        <v>364</v>
      </c>
      <c r="D104" s="521" t="s">
        <v>27</v>
      </c>
      <c r="E104" s="133">
        <f t="shared" si="5"/>
        <v>10</v>
      </c>
      <c r="F104" s="473">
        <v>10</v>
      </c>
      <c r="G104" s="473">
        <v>0</v>
      </c>
      <c r="H104" s="473">
        <v>0</v>
      </c>
      <c r="I104" s="473">
        <v>0</v>
      </c>
      <c r="J104" s="473">
        <v>0</v>
      </c>
      <c r="K104" s="232" t="s">
        <v>31</v>
      </c>
      <c r="L104" s="522"/>
      <c r="M104" s="580"/>
    </row>
    <row r="105" spans="2:13" ht="57.75" customHeight="1" thickBot="1">
      <c r="B105" s="611" t="s">
        <v>362</v>
      </c>
      <c r="C105" s="602" t="s">
        <v>404</v>
      </c>
      <c r="D105" s="603" t="s">
        <v>20</v>
      </c>
      <c r="E105" s="135">
        <f t="shared" si="5"/>
        <v>2000</v>
      </c>
      <c r="F105" s="477">
        <v>2000</v>
      </c>
      <c r="G105" s="477">
        <v>0</v>
      </c>
      <c r="H105" s="477">
        <v>0</v>
      </c>
      <c r="I105" s="477">
        <v>0</v>
      </c>
      <c r="J105" s="477">
        <v>0</v>
      </c>
      <c r="K105" s="600" t="s">
        <v>31</v>
      </c>
      <c r="L105" s="479"/>
      <c r="M105" s="604"/>
    </row>
    <row r="106" spans="2:13" ht="48" customHeight="1">
      <c r="B106" s="747" t="s">
        <v>334</v>
      </c>
      <c r="C106" s="749" t="s">
        <v>365</v>
      </c>
      <c r="D106" s="751" t="s">
        <v>27</v>
      </c>
      <c r="E106" s="753">
        <f>SUM(F106:J106)</f>
        <v>1000</v>
      </c>
      <c r="F106" s="753">
        <v>1000</v>
      </c>
      <c r="G106" s="753">
        <v>0</v>
      </c>
      <c r="H106" s="753">
        <v>0</v>
      </c>
      <c r="I106" s="753">
        <v>0</v>
      </c>
      <c r="J106" s="753">
        <v>0</v>
      </c>
      <c r="K106" s="755" t="s">
        <v>31</v>
      </c>
      <c r="L106" s="757"/>
      <c r="M106" s="759" t="s">
        <v>356</v>
      </c>
    </row>
    <row r="107" spans="2:13" ht="17.25" customHeight="1" thickBot="1">
      <c r="B107" s="748"/>
      <c r="C107" s="750"/>
      <c r="D107" s="752"/>
      <c r="E107" s="754"/>
      <c r="F107" s="754"/>
      <c r="G107" s="754"/>
      <c r="H107" s="754"/>
      <c r="I107" s="754"/>
      <c r="J107" s="754"/>
      <c r="K107" s="756"/>
      <c r="L107" s="758"/>
      <c r="M107" s="760"/>
    </row>
    <row r="108" spans="2:13" ht="49.5" customHeight="1">
      <c r="B108" s="128"/>
      <c r="C108" s="36" t="s">
        <v>402</v>
      </c>
      <c r="D108" s="453"/>
      <c r="E108" s="131">
        <f aca="true" t="shared" si="6" ref="E108:J108">SUM(E110:E113)</f>
        <v>935796</v>
      </c>
      <c r="F108" s="131">
        <f t="shared" si="6"/>
        <v>81525</v>
      </c>
      <c r="G108" s="131">
        <f t="shared" si="6"/>
        <v>198671</v>
      </c>
      <c r="H108" s="131">
        <f t="shared" si="6"/>
        <v>141200</v>
      </c>
      <c r="I108" s="131">
        <f t="shared" si="6"/>
        <v>307950</v>
      </c>
      <c r="J108" s="131">
        <f t="shared" si="6"/>
        <v>206450</v>
      </c>
      <c r="K108" s="606"/>
      <c r="L108" s="30"/>
      <c r="M108" s="607"/>
    </row>
    <row r="109" spans="2:13" ht="35.25" customHeight="1">
      <c r="B109" s="189"/>
      <c r="C109" s="347" t="s">
        <v>207</v>
      </c>
      <c r="D109" s="190"/>
      <c r="E109" s="191"/>
      <c r="F109" s="191"/>
      <c r="G109" s="191"/>
      <c r="H109" s="191"/>
      <c r="I109" s="191"/>
      <c r="J109" s="191"/>
      <c r="K109" s="605"/>
      <c r="L109" s="190"/>
      <c r="M109" s="192"/>
    </row>
    <row r="110" spans="2:13" ht="48" customHeight="1">
      <c r="B110" s="175"/>
      <c r="C110" s="186"/>
      <c r="D110" s="186" t="s">
        <v>20</v>
      </c>
      <c r="E110" s="164">
        <f>SUM(F110:J110)</f>
        <v>624071</v>
      </c>
      <c r="F110" s="164">
        <f aca="true" t="shared" si="7" ref="F110:J111">F11+F26+F51</f>
        <v>75770</v>
      </c>
      <c r="G110" s="164">
        <f t="shared" si="7"/>
        <v>178051</v>
      </c>
      <c r="H110" s="164">
        <f t="shared" si="7"/>
        <v>87200</v>
      </c>
      <c r="I110" s="164">
        <f t="shared" si="7"/>
        <v>133850</v>
      </c>
      <c r="J110" s="164">
        <f t="shared" si="7"/>
        <v>149200</v>
      </c>
      <c r="K110" s="264"/>
      <c r="L110" s="162"/>
      <c r="M110" s="174"/>
    </row>
    <row r="111" spans="2:14" ht="50.25" customHeight="1">
      <c r="B111" s="175"/>
      <c r="C111" s="186"/>
      <c r="D111" s="186" t="s">
        <v>62</v>
      </c>
      <c r="E111" s="164">
        <f>SUM(F111:J111)</f>
        <v>33570</v>
      </c>
      <c r="F111" s="164">
        <f t="shared" si="7"/>
        <v>0</v>
      </c>
      <c r="G111" s="164">
        <f t="shared" si="7"/>
        <v>12420</v>
      </c>
      <c r="H111" s="164">
        <f t="shared" si="7"/>
        <v>6700</v>
      </c>
      <c r="I111" s="164">
        <f t="shared" si="7"/>
        <v>4450</v>
      </c>
      <c r="J111" s="164">
        <f t="shared" si="7"/>
        <v>10000</v>
      </c>
      <c r="K111" s="190"/>
      <c r="L111" s="162"/>
      <c r="M111" s="174"/>
      <c r="N111" s="163"/>
    </row>
    <row r="112" spans="1:15" ht="48" customHeight="1">
      <c r="A112" s="188"/>
      <c r="B112" s="175"/>
      <c r="C112" s="186"/>
      <c r="D112" s="186" t="s">
        <v>27</v>
      </c>
      <c r="E112" s="164">
        <f>SUM(F112:J112)</f>
        <v>278155</v>
      </c>
      <c r="F112" s="164">
        <f>F13+F28+F53+F106</f>
        <v>5755</v>
      </c>
      <c r="G112" s="164">
        <f>G13+G28+G53+G106</f>
        <v>8200</v>
      </c>
      <c r="H112" s="164">
        <f>H13+H28+H53+H106</f>
        <v>47300</v>
      </c>
      <c r="I112" s="164">
        <f>I13+I28+I53+I106</f>
        <v>169650</v>
      </c>
      <c r="J112" s="164">
        <f>J13+J28+J53+J106</f>
        <v>47250</v>
      </c>
      <c r="K112" s="165"/>
      <c r="L112" s="162"/>
      <c r="M112" s="174"/>
      <c r="N112" s="193"/>
      <c r="O112" s="163"/>
    </row>
    <row r="113" spans="1:15" s="163" customFormat="1" ht="44.25" customHeight="1" thickBot="1">
      <c r="A113" s="142"/>
      <c r="B113" s="176"/>
      <c r="C113" s="187"/>
      <c r="D113" s="187" t="s">
        <v>92</v>
      </c>
      <c r="E113" s="177">
        <f>SUM(F113:J113)</f>
        <v>0</v>
      </c>
      <c r="F113" s="177">
        <v>0</v>
      </c>
      <c r="G113" s="177">
        <v>0</v>
      </c>
      <c r="H113" s="177">
        <v>0</v>
      </c>
      <c r="I113" s="177">
        <v>0</v>
      </c>
      <c r="J113" s="177">
        <v>0</v>
      </c>
      <c r="K113" s="178"/>
      <c r="L113" s="179"/>
      <c r="M113" s="180"/>
      <c r="O113" s="193"/>
    </row>
    <row r="114" spans="1:15" s="193" customFormat="1" ht="17.25" customHeight="1">
      <c r="A114" s="142"/>
      <c r="B114" s="141"/>
      <c r="C114" s="166"/>
      <c r="D114" s="167"/>
      <c r="E114" s="168"/>
      <c r="F114" s="168"/>
      <c r="G114" s="169"/>
      <c r="H114" s="169"/>
      <c r="I114" s="169"/>
      <c r="J114" s="169"/>
      <c r="K114" s="167"/>
      <c r="L114" s="167"/>
      <c r="M114" s="59"/>
      <c r="N114" s="163"/>
      <c r="O114" s="163"/>
    </row>
    <row r="115" spans="1:13" s="163" customFormat="1" ht="22.5" customHeight="1">
      <c r="A115" s="142"/>
      <c r="B115" s="141"/>
      <c r="C115" s="166"/>
      <c r="D115" s="167"/>
      <c r="E115" s="168"/>
      <c r="F115" s="168"/>
      <c r="G115" s="169"/>
      <c r="H115" s="169"/>
      <c r="I115" s="169"/>
      <c r="J115" s="169"/>
      <c r="K115" s="167"/>
      <c r="L115" s="167"/>
      <c r="M115" s="59"/>
    </row>
    <row r="116" spans="1:13" s="163" customFormat="1" ht="22.5" customHeight="1">
      <c r="A116" s="142"/>
      <c r="B116" s="141"/>
      <c r="C116" s="166"/>
      <c r="D116" s="167"/>
      <c r="E116" s="168"/>
      <c r="F116" s="168"/>
      <c r="G116" s="169"/>
      <c r="H116" s="169"/>
      <c r="I116" s="169"/>
      <c r="J116" s="169"/>
      <c r="K116" s="167"/>
      <c r="L116" s="167"/>
      <c r="M116" s="59"/>
    </row>
    <row r="117" spans="1:14" s="163" customFormat="1" ht="25.5" customHeight="1">
      <c r="A117" s="142"/>
      <c r="B117" s="141"/>
      <c r="C117" s="166"/>
      <c r="D117" s="167"/>
      <c r="E117" s="168"/>
      <c r="F117" s="168"/>
      <c r="G117" s="169"/>
      <c r="H117" s="169"/>
      <c r="I117" s="169"/>
      <c r="J117" s="169"/>
      <c r="K117" s="167"/>
      <c r="L117" s="167"/>
      <c r="M117" s="59"/>
      <c r="N117" s="142"/>
    </row>
    <row r="118" spans="1:15" s="163" customFormat="1" ht="25.5" customHeight="1">
      <c r="A118" s="142"/>
      <c r="B118" s="141"/>
      <c r="C118" s="166"/>
      <c r="D118" s="167"/>
      <c r="E118" s="168"/>
      <c r="F118" s="168"/>
      <c r="G118" s="169"/>
      <c r="H118" s="169"/>
      <c r="I118" s="169"/>
      <c r="J118" s="169"/>
      <c r="K118" s="167"/>
      <c r="L118" s="167"/>
      <c r="M118" s="59"/>
      <c r="N118" s="142"/>
      <c r="O118" s="142"/>
    </row>
    <row r="158" spans="11:13" ht="12.75">
      <c r="K158" s="169"/>
      <c r="M158" s="167"/>
    </row>
    <row r="160" ht="16.5" customHeight="1"/>
    <row r="161" ht="13.5" customHeight="1" hidden="1">
      <c r="N161" s="59"/>
    </row>
  </sheetData>
  <mergeCells count="84">
    <mergeCell ref="L3:M3"/>
    <mergeCell ref="L2:M2"/>
    <mergeCell ref="L1:M1"/>
    <mergeCell ref="J106:J107"/>
    <mergeCell ref="K106:K107"/>
    <mergeCell ref="L106:L107"/>
    <mergeCell ref="M106:M107"/>
    <mergeCell ref="F106:F107"/>
    <mergeCell ref="G106:G107"/>
    <mergeCell ref="H106:H107"/>
    <mergeCell ref="I106:I107"/>
    <mergeCell ref="B106:B107"/>
    <mergeCell ref="C106:C107"/>
    <mergeCell ref="D106:D107"/>
    <mergeCell ref="E106:E107"/>
    <mergeCell ref="B30:B31"/>
    <mergeCell ref="L39:L40"/>
    <mergeCell ref="C4:L4"/>
    <mergeCell ref="C6:C8"/>
    <mergeCell ref="K6:K8"/>
    <mergeCell ref="D6:D8"/>
    <mergeCell ref="E6:J6"/>
    <mergeCell ref="E7:E8"/>
    <mergeCell ref="F7:J7"/>
    <mergeCell ref="L6:L8"/>
    <mergeCell ref="M45:M46"/>
    <mergeCell ref="B41:B42"/>
    <mergeCell ref="C41:C42"/>
    <mergeCell ref="C45:C46"/>
    <mergeCell ref="B45:B46"/>
    <mergeCell ref="B64:B65"/>
    <mergeCell ref="C64:C65"/>
    <mergeCell ref="B61:B62"/>
    <mergeCell ref="C54:C56"/>
    <mergeCell ref="B54:B56"/>
    <mergeCell ref="C61:C62"/>
    <mergeCell ref="M6:M8"/>
    <mergeCell ref="C36:C37"/>
    <mergeCell ref="B6:B8"/>
    <mergeCell ref="B11:B12"/>
    <mergeCell ref="B26:B28"/>
    <mergeCell ref="B36:B37"/>
    <mergeCell ref="M36:M37"/>
    <mergeCell ref="K36:K37"/>
    <mergeCell ref="L36:L37"/>
    <mergeCell ref="C30:C31"/>
    <mergeCell ref="B83:B85"/>
    <mergeCell ref="C83:C85"/>
    <mergeCell ref="K83:K85"/>
    <mergeCell ref="K77:K78"/>
    <mergeCell ref="C77:C78"/>
    <mergeCell ref="B77:B78"/>
    <mergeCell ref="M83:M85"/>
    <mergeCell ref="L75:L76"/>
    <mergeCell ref="L83:L85"/>
    <mergeCell ref="M77:M78"/>
    <mergeCell ref="M75:M76"/>
    <mergeCell ref="C72:C73"/>
    <mergeCell ref="L77:L78"/>
    <mergeCell ref="K75:K76"/>
    <mergeCell ref="B72:B73"/>
    <mergeCell ref="B75:B76"/>
    <mergeCell ref="C75:C76"/>
    <mergeCell ref="M54:M56"/>
    <mergeCell ref="B39:B40"/>
    <mergeCell ref="C39:C40"/>
    <mergeCell ref="K39:K40"/>
    <mergeCell ref="M39:M40"/>
    <mergeCell ref="B51:B53"/>
    <mergeCell ref="B47:B48"/>
    <mergeCell ref="C47:C48"/>
    <mergeCell ref="M41:M42"/>
    <mergeCell ref="L41:L42"/>
    <mergeCell ref="K54:K56"/>
    <mergeCell ref="L54:L56"/>
    <mergeCell ref="K45:K46"/>
    <mergeCell ref="K41:K42"/>
    <mergeCell ref="L45:L46"/>
    <mergeCell ref="K47:K48"/>
    <mergeCell ref="M72:M73"/>
    <mergeCell ref="L72:L73"/>
    <mergeCell ref="L61:L62"/>
    <mergeCell ref="K61:K62"/>
    <mergeCell ref="K72:K73"/>
  </mergeCells>
  <printOptions/>
  <pageMargins left="0.7874015748031497" right="0.7874015748031497" top="0.65" bottom="0.72" header="0.5" footer="0.63"/>
  <pageSetup fitToHeight="0" fitToWidth="1" horizontalDpi="600" verticalDpi="600" orientation="landscape" paperSize="9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zoomScale="75" zoomScaleNormal="75" workbookViewId="0" topLeftCell="A1">
      <pane xSplit="3" ySplit="9" topLeftCell="D2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7" sqref="B27"/>
    </sheetView>
  </sheetViews>
  <sheetFormatPr defaultColWidth="9.00390625" defaultRowHeight="12.75"/>
  <cols>
    <col min="1" max="1" width="2.375" style="0" customWidth="1"/>
    <col min="2" max="2" width="7.125" style="127" customWidth="1"/>
    <col min="3" max="3" width="28.25390625" style="7" customWidth="1"/>
    <col min="4" max="4" width="11.375" style="6" customWidth="1"/>
    <col min="5" max="6" width="10.625" style="7" customWidth="1"/>
    <col min="7" max="10" width="10.625" style="0" customWidth="1"/>
    <col min="11" max="11" width="12.875" style="6" customWidth="1"/>
    <col min="12" max="12" width="17.125" style="6" customWidth="1"/>
    <col min="13" max="13" width="39.75390625" style="8" customWidth="1"/>
    <col min="14" max="14" width="24.00390625" style="0" customWidth="1"/>
  </cols>
  <sheetData>
    <row r="1" spans="2:13" s="142" customFormat="1" ht="28.5" customHeight="1">
      <c r="B1" s="141"/>
      <c r="C1" s="166"/>
      <c r="D1" s="167"/>
      <c r="E1" s="168"/>
      <c r="F1" s="168"/>
      <c r="G1" s="169"/>
      <c r="H1" s="169"/>
      <c r="I1" s="169"/>
      <c r="J1" s="897"/>
      <c r="K1" s="897"/>
      <c r="L1" s="897"/>
      <c r="M1" s="897"/>
    </row>
    <row r="4" spans="2:13" s="56" customFormat="1" ht="18" customHeight="1">
      <c r="B4" s="126"/>
      <c r="C4" s="735" t="s">
        <v>2</v>
      </c>
      <c r="D4" s="735"/>
      <c r="E4" s="735"/>
      <c r="F4" s="735"/>
      <c r="G4" s="735"/>
      <c r="H4" s="735"/>
      <c r="I4" s="735"/>
      <c r="J4" s="735"/>
      <c r="K4" s="735"/>
      <c r="L4" s="735"/>
      <c r="M4" s="55"/>
    </row>
    <row r="5" ht="8.25" customHeight="1" thickBot="1"/>
    <row r="6" spans="2:13" ht="23.25" customHeight="1">
      <c r="B6" s="651" t="s">
        <v>126</v>
      </c>
      <c r="C6" s="736" t="s">
        <v>110</v>
      </c>
      <c r="D6" s="736" t="s">
        <v>58</v>
      </c>
      <c r="E6" s="739" t="s">
        <v>57</v>
      </c>
      <c r="F6" s="740"/>
      <c r="G6" s="806"/>
      <c r="H6" s="806"/>
      <c r="I6" s="806"/>
      <c r="J6" s="807"/>
      <c r="K6" s="736" t="s">
        <v>17</v>
      </c>
      <c r="L6" s="736" t="s">
        <v>55</v>
      </c>
      <c r="M6" s="669" t="s">
        <v>16</v>
      </c>
    </row>
    <row r="7" spans="2:13" ht="21.75" customHeight="1">
      <c r="B7" s="652"/>
      <c r="C7" s="791"/>
      <c r="D7" s="737"/>
      <c r="E7" s="742" t="s">
        <v>48</v>
      </c>
      <c r="F7" s="802" t="s">
        <v>56</v>
      </c>
      <c r="G7" s="803"/>
      <c r="H7" s="803"/>
      <c r="I7" s="803"/>
      <c r="J7" s="804"/>
      <c r="K7" s="737"/>
      <c r="L7" s="737"/>
      <c r="M7" s="649"/>
    </row>
    <row r="8" spans="2:13" ht="16.5" customHeight="1">
      <c r="B8" s="653"/>
      <c r="C8" s="681"/>
      <c r="D8" s="738"/>
      <c r="E8" s="805"/>
      <c r="F8" s="487">
        <v>2007</v>
      </c>
      <c r="G8" s="170">
        <v>2008</v>
      </c>
      <c r="H8" s="170">
        <v>2009</v>
      </c>
      <c r="I8" s="170">
        <v>2010</v>
      </c>
      <c r="J8" s="170">
        <v>2011</v>
      </c>
      <c r="K8" s="738"/>
      <c r="L8" s="738"/>
      <c r="M8" s="650"/>
    </row>
    <row r="9" spans="2:13" ht="13.5" thickBot="1">
      <c r="B9" s="441">
        <v>1</v>
      </c>
      <c r="C9" s="43">
        <f>1+B9</f>
        <v>2</v>
      </c>
      <c r="D9" s="43">
        <f>1+C9</f>
        <v>3</v>
      </c>
      <c r="E9" s="440">
        <v>4</v>
      </c>
      <c r="F9" s="440">
        <v>5</v>
      </c>
      <c r="G9" s="440">
        <v>6</v>
      </c>
      <c r="H9" s="440">
        <v>7</v>
      </c>
      <c r="I9" s="440">
        <v>8</v>
      </c>
      <c r="J9" s="440">
        <v>9</v>
      </c>
      <c r="K9" s="43">
        <v>10</v>
      </c>
      <c r="L9" s="43">
        <f>1+K9</f>
        <v>11</v>
      </c>
      <c r="M9" s="173">
        <f>1+L9</f>
        <v>12</v>
      </c>
    </row>
    <row r="10" spans="2:13" ht="84.75" customHeight="1" thickBot="1">
      <c r="B10" s="447">
        <v>1</v>
      </c>
      <c r="C10" s="268" t="s">
        <v>276</v>
      </c>
      <c r="D10" s="448"/>
      <c r="E10" s="131">
        <f>SUM(F10:J10)</f>
        <v>8600</v>
      </c>
      <c r="F10" s="131">
        <f>SUM(F11:F12)</f>
        <v>0</v>
      </c>
      <c r="G10" s="131">
        <f>SUM(G11:G12)</f>
        <v>0</v>
      </c>
      <c r="H10" s="131">
        <f>SUM(H11:H12)</f>
        <v>4900</v>
      </c>
      <c r="I10" s="131">
        <f>SUM(I11:I12)</f>
        <v>2100</v>
      </c>
      <c r="J10" s="131">
        <f>SUM(J11:J12)</f>
        <v>1600</v>
      </c>
      <c r="K10" s="448"/>
      <c r="L10" s="448"/>
      <c r="M10" s="439"/>
    </row>
    <row r="11" spans="2:13" ht="27.75" customHeight="1">
      <c r="B11" s="772" t="s">
        <v>47</v>
      </c>
      <c r="C11" s="445"/>
      <c r="D11" s="451" t="s">
        <v>62</v>
      </c>
      <c r="E11" s="452">
        <f>SUM(F11:J11)</f>
        <v>0</v>
      </c>
      <c r="F11" s="452">
        <v>0</v>
      </c>
      <c r="G11" s="453">
        <v>0</v>
      </c>
      <c r="H11" s="453">
        <v>0</v>
      </c>
      <c r="I11" s="453">
        <v>0</v>
      </c>
      <c r="J11" s="453">
        <v>0</v>
      </c>
      <c r="K11" s="442"/>
      <c r="L11" s="442"/>
      <c r="M11" s="443"/>
    </row>
    <row r="12" spans="2:13" ht="33" customHeight="1" thickBot="1">
      <c r="B12" s="773"/>
      <c r="C12" s="446"/>
      <c r="D12" s="454" t="s">
        <v>27</v>
      </c>
      <c r="E12" s="455">
        <f>SUM(F12:J12)</f>
        <v>8600</v>
      </c>
      <c r="F12" s="455">
        <f>F13+F15+F18</f>
        <v>0</v>
      </c>
      <c r="G12" s="455">
        <f>G13+G15+G18</f>
        <v>0</v>
      </c>
      <c r="H12" s="455">
        <f>H13+H15+H18</f>
        <v>4900</v>
      </c>
      <c r="I12" s="455">
        <f>I13+I15+I18</f>
        <v>2100</v>
      </c>
      <c r="J12" s="455">
        <f>J13+J15+J18</f>
        <v>1600</v>
      </c>
      <c r="K12" s="388"/>
      <c r="L12" s="444"/>
      <c r="M12" s="249"/>
    </row>
    <row r="13" spans="2:13" ht="33.75" customHeight="1">
      <c r="B13" s="792" t="s">
        <v>95</v>
      </c>
      <c r="C13" s="655" t="s">
        <v>265</v>
      </c>
      <c r="D13" s="780" t="s">
        <v>27</v>
      </c>
      <c r="E13" s="780">
        <f>SUM(F13:J14)</f>
        <v>2200</v>
      </c>
      <c r="F13" s="780">
        <v>0</v>
      </c>
      <c r="G13" s="780">
        <v>0</v>
      </c>
      <c r="H13" s="780">
        <v>2200</v>
      </c>
      <c r="I13" s="780">
        <v>0</v>
      </c>
      <c r="J13" s="780">
        <v>0</v>
      </c>
      <c r="K13" s="780" t="s">
        <v>366</v>
      </c>
      <c r="L13" s="789"/>
      <c r="M13" s="782" t="s">
        <v>285</v>
      </c>
    </row>
    <row r="14" spans="2:13" ht="45" customHeight="1" thickBot="1">
      <c r="B14" s="793"/>
      <c r="C14" s="796"/>
      <c r="D14" s="781"/>
      <c r="E14" s="781"/>
      <c r="F14" s="781"/>
      <c r="G14" s="781"/>
      <c r="H14" s="781"/>
      <c r="I14" s="781"/>
      <c r="J14" s="781"/>
      <c r="K14" s="781"/>
      <c r="L14" s="790"/>
      <c r="M14" s="783"/>
    </row>
    <row r="15" spans="2:13" ht="24.75" customHeight="1">
      <c r="B15" s="792" t="s">
        <v>120</v>
      </c>
      <c r="C15" s="797" t="s">
        <v>0</v>
      </c>
      <c r="D15" s="780" t="s">
        <v>27</v>
      </c>
      <c r="E15" s="780">
        <f>SUM(F15:J16)</f>
        <v>4300</v>
      </c>
      <c r="F15" s="780">
        <v>0</v>
      </c>
      <c r="G15" s="780">
        <v>0</v>
      </c>
      <c r="H15" s="780">
        <v>2700</v>
      </c>
      <c r="I15" s="780">
        <v>0</v>
      </c>
      <c r="J15" s="780">
        <v>1600</v>
      </c>
      <c r="K15" s="780" t="s">
        <v>366</v>
      </c>
      <c r="L15" s="788"/>
      <c r="M15" s="782" t="s">
        <v>248</v>
      </c>
    </row>
    <row r="16" spans="2:13" ht="51.75" customHeight="1" thickBot="1">
      <c r="B16" s="793"/>
      <c r="C16" s="798"/>
      <c r="D16" s="781"/>
      <c r="E16" s="781"/>
      <c r="F16" s="781"/>
      <c r="G16" s="781"/>
      <c r="H16" s="781"/>
      <c r="I16" s="781"/>
      <c r="J16" s="781"/>
      <c r="K16" s="781"/>
      <c r="L16" s="763"/>
      <c r="M16" s="783"/>
    </row>
    <row r="17" spans="2:13" ht="21.75" customHeight="1" hidden="1">
      <c r="B17" s="196" t="s">
        <v>93</v>
      </c>
      <c r="C17" s="409" t="s">
        <v>94</v>
      </c>
      <c r="D17" s="221" t="s">
        <v>27</v>
      </c>
      <c r="E17" s="221" t="e">
        <f>SUM(G17:J17)</f>
        <v>#REF!</v>
      </c>
      <c r="F17" s="221"/>
      <c r="G17" s="355" t="e">
        <f>#REF!+#REF!+#REF!</f>
        <v>#REF!</v>
      </c>
      <c r="H17" s="355" t="e">
        <f>#REF!+#REF!+#REF!</f>
        <v>#REF!</v>
      </c>
      <c r="I17" s="355" t="e">
        <f>#REF!+#REF!+#REF!</f>
        <v>#REF!</v>
      </c>
      <c r="J17" s="355" t="e">
        <f>#REF!+#REF!+#REF!</f>
        <v>#REF!</v>
      </c>
      <c r="K17" s="221" t="s">
        <v>31</v>
      </c>
      <c r="L17" s="47"/>
      <c r="M17" s="527"/>
    </row>
    <row r="18" spans="2:13" ht="32.25" customHeight="1">
      <c r="B18" s="792" t="s">
        <v>121</v>
      </c>
      <c r="C18" s="655" t="s">
        <v>1</v>
      </c>
      <c r="D18" s="794" t="s">
        <v>27</v>
      </c>
      <c r="E18" s="780">
        <f>SUM(F18:J19)</f>
        <v>2100</v>
      </c>
      <c r="F18" s="780">
        <v>0</v>
      </c>
      <c r="G18" s="776">
        <v>0</v>
      </c>
      <c r="H18" s="776">
        <v>0</v>
      </c>
      <c r="I18" s="776">
        <v>2100</v>
      </c>
      <c r="J18" s="776">
        <v>0</v>
      </c>
      <c r="K18" s="794" t="s">
        <v>366</v>
      </c>
      <c r="L18" s="778"/>
      <c r="M18" s="782" t="s">
        <v>249</v>
      </c>
    </row>
    <row r="19" spans="2:13" ht="37.5" customHeight="1" thickBot="1">
      <c r="B19" s="793"/>
      <c r="C19" s="796"/>
      <c r="D19" s="795"/>
      <c r="E19" s="781"/>
      <c r="F19" s="781"/>
      <c r="G19" s="777"/>
      <c r="H19" s="777"/>
      <c r="I19" s="777"/>
      <c r="J19" s="777"/>
      <c r="K19" s="795"/>
      <c r="L19" s="779"/>
      <c r="M19" s="783"/>
    </row>
    <row r="20" spans="2:13" ht="43.5" customHeight="1" thickBot="1">
      <c r="B20" s="128" t="s">
        <v>123</v>
      </c>
      <c r="C20" s="152" t="s">
        <v>209</v>
      </c>
      <c r="D20" s="456" t="s">
        <v>27</v>
      </c>
      <c r="E20" s="201">
        <f aca="true" t="shared" si="0" ref="E20:E35">SUM(F20:J20)</f>
        <v>258600</v>
      </c>
      <c r="F20" s="488">
        <f>F21</f>
        <v>30000</v>
      </c>
      <c r="G20" s="131">
        <f>G21</f>
        <v>38600</v>
      </c>
      <c r="H20" s="131">
        <f>H21</f>
        <v>60000</v>
      </c>
      <c r="I20" s="131">
        <f>I21</f>
        <v>65000</v>
      </c>
      <c r="J20" s="131">
        <f>J21</f>
        <v>65000</v>
      </c>
      <c r="K20" s="222"/>
      <c r="L20" s="46"/>
      <c r="M20" s="31"/>
    </row>
    <row r="21" spans="2:13" ht="55.5" customHeight="1" thickBot="1">
      <c r="B21" s="315" t="s">
        <v>124</v>
      </c>
      <c r="C21" s="408" t="s">
        <v>479</v>
      </c>
      <c r="D21" s="299" t="s">
        <v>27</v>
      </c>
      <c r="E21" s="297">
        <f t="shared" si="0"/>
        <v>258600</v>
      </c>
      <c r="F21" s="297">
        <v>30000</v>
      </c>
      <c r="G21" s="298">
        <v>38600</v>
      </c>
      <c r="H21" s="298">
        <v>60000</v>
      </c>
      <c r="I21" s="298">
        <v>65000</v>
      </c>
      <c r="J21" s="298">
        <v>65000</v>
      </c>
      <c r="K21" s="298" t="s">
        <v>31</v>
      </c>
      <c r="L21" s="78"/>
      <c r="M21" s="613" t="s">
        <v>480</v>
      </c>
    </row>
    <row r="22" spans="2:13" ht="51" customHeight="1">
      <c r="B22" s="332">
        <v>3</v>
      </c>
      <c r="C22" s="501" t="s">
        <v>244</v>
      </c>
      <c r="D22" s="222"/>
      <c r="E22" s="131">
        <f t="shared" si="0"/>
        <v>6500</v>
      </c>
      <c r="F22" s="131">
        <f>F23</f>
        <v>0</v>
      </c>
      <c r="G22" s="131">
        <f>G23</f>
        <v>1000</v>
      </c>
      <c r="H22" s="131">
        <f>H23</f>
        <v>2500</v>
      </c>
      <c r="I22" s="131">
        <f>I23</f>
        <v>1500</v>
      </c>
      <c r="J22" s="131">
        <f>J23</f>
        <v>1500</v>
      </c>
      <c r="K22" s="222"/>
      <c r="L22" s="46"/>
      <c r="M22" s="31"/>
    </row>
    <row r="23" spans="2:13" ht="36.75" customHeight="1" thickBot="1">
      <c r="B23" s="450" t="s">
        <v>47</v>
      </c>
      <c r="C23" s="49"/>
      <c r="D23" s="350" t="s">
        <v>27</v>
      </c>
      <c r="E23" s="352">
        <f t="shared" si="0"/>
        <v>6500</v>
      </c>
      <c r="F23" s="352">
        <f>F24+F25+F26+F27</f>
        <v>0</v>
      </c>
      <c r="G23" s="353">
        <f>G24+G25+G26+G27</f>
        <v>1000</v>
      </c>
      <c r="H23" s="354">
        <f>H24+H25+H26+H27</f>
        <v>2500</v>
      </c>
      <c r="I23" s="354">
        <f>I24+I25+I26+I27</f>
        <v>1500</v>
      </c>
      <c r="J23" s="354">
        <f>J24+J25+J26+J27</f>
        <v>1500</v>
      </c>
      <c r="K23" s="200"/>
      <c r="L23" s="198"/>
      <c r="M23" s="199"/>
    </row>
    <row r="24" spans="2:13" ht="31.5" customHeight="1">
      <c r="B24" s="323" t="s">
        <v>245</v>
      </c>
      <c r="C24" s="324" t="s">
        <v>290</v>
      </c>
      <c r="D24" s="502" t="s">
        <v>27</v>
      </c>
      <c r="E24" s="327">
        <f t="shared" si="0"/>
        <v>3500</v>
      </c>
      <c r="F24" s="326">
        <v>0</v>
      </c>
      <c r="G24" s="502">
        <v>1000</v>
      </c>
      <c r="H24" s="327">
        <v>2500</v>
      </c>
      <c r="I24" s="327">
        <v>0</v>
      </c>
      <c r="J24" s="326">
        <v>0</v>
      </c>
      <c r="K24" s="328" t="s">
        <v>31</v>
      </c>
      <c r="L24" s="314"/>
      <c r="M24" s="764" t="s">
        <v>481</v>
      </c>
    </row>
    <row r="25" spans="2:13" ht="29.25" customHeight="1">
      <c r="B25" s="329" t="s">
        <v>246</v>
      </c>
      <c r="C25" s="22" t="s">
        <v>250</v>
      </c>
      <c r="D25" s="223" t="s">
        <v>27</v>
      </c>
      <c r="E25" s="133">
        <f t="shared" si="0"/>
        <v>1500</v>
      </c>
      <c r="F25" s="133">
        <v>0</v>
      </c>
      <c r="G25" s="223">
        <v>0</v>
      </c>
      <c r="H25" s="223">
        <v>0</v>
      </c>
      <c r="I25" s="133">
        <v>1500</v>
      </c>
      <c r="J25" s="223">
        <v>0</v>
      </c>
      <c r="K25" s="223" t="s">
        <v>31</v>
      </c>
      <c r="L25" s="1"/>
      <c r="M25" s="765"/>
    </row>
    <row r="26" spans="2:13" ht="30" customHeight="1">
      <c r="B26" s="329" t="s">
        <v>247</v>
      </c>
      <c r="C26" s="22" t="s">
        <v>251</v>
      </c>
      <c r="D26" s="336" t="s">
        <v>27</v>
      </c>
      <c r="E26" s="133">
        <f t="shared" si="0"/>
        <v>600</v>
      </c>
      <c r="F26" s="133">
        <v>0</v>
      </c>
      <c r="G26" s="581">
        <v>0</v>
      </c>
      <c r="H26" s="223">
        <v>0</v>
      </c>
      <c r="I26" s="133">
        <v>0</v>
      </c>
      <c r="J26" s="223">
        <v>600</v>
      </c>
      <c r="K26" s="223" t="s">
        <v>31</v>
      </c>
      <c r="L26" s="1"/>
      <c r="M26" s="765"/>
    </row>
    <row r="27" spans="2:13" ht="30" customHeight="1" thickBot="1">
      <c r="B27" s="510" t="s">
        <v>253</v>
      </c>
      <c r="C27" s="212" t="s">
        <v>252</v>
      </c>
      <c r="D27" s="224" t="s">
        <v>27</v>
      </c>
      <c r="E27" s="181">
        <f t="shared" si="0"/>
        <v>900</v>
      </c>
      <c r="F27" s="181">
        <v>0</v>
      </c>
      <c r="G27" s="224">
        <v>0</v>
      </c>
      <c r="H27" s="224">
        <v>0</v>
      </c>
      <c r="I27" s="224">
        <v>0</v>
      </c>
      <c r="J27" s="181">
        <v>900</v>
      </c>
      <c r="K27" s="331" t="s">
        <v>31</v>
      </c>
      <c r="L27" s="313"/>
      <c r="M27" s="762"/>
    </row>
    <row r="28" spans="2:13" ht="50.25" customHeight="1" thickBot="1">
      <c r="B28" s="392" t="s">
        <v>334</v>
      </c>
      <c r="C28" s="107" t="s">
        <v>335</v>
      </c>
      <c r="D28" s="616"/>
      <c r="E28" s="260">
        <f aca="true" t="shared" si="1" ref="E28:J28">E29+E30</f>
        <v>3300</v>
      </c>
      <c r="F28" s="260">
        <f t="shared" si="1"/>
        <v>0</v>
      </c>
      <c r="G28" s="260">
        <f t="shared" si="1"/>
        <v>0</v>
      </c>
      <c r="H28" s="260">
        <f t="shared" si="1"/>
        <v>300</v>
      </c>
      <c r="I28" s="260">
        <f t="shared" si="1"/>
        <v>3000</v>
      </c>
      <c r="J28" s="260">
        <f t="shared" si="1"/>
        <v>0</v>
      </c>
      <c r="K28" s="617"/>
      <c r="L28" s="616"/>
      <c r="M28" s="618"/>
    </row>
    <row r="29" spans="2:13" ht="30.75" customHeight="1">
      <c r="B29" s="772" t="s">
        <v>47</v>
      </c>
      <c r="C29" s="774"/>
      <c r="D29" s="371" t="s">
        <v>62</v>
      </c>
      <c r="E29" s="615">
        <f>SUM(F29:J29)</f>
        <v>200</v>
      </c>
      <c r="F29" s="615">
        <v>0</v>
      </c>
      <c r="G29" s="615">
        <v>0</v>
      </c>
      <c r="H29" s="615">
        <v>200</v>
      </c>
      <c r="I29" s="615">
        <v>0</v>
      </c>
      <c r="J29" s="615">
        <v>0</v>
      </c>
      <c r="K29" s="800" t="s">
        <v>31</v>
      </c>
      <c r="L29" s="757"/>
      <c r="M29" s="761"/>
    </row>
    <row r="30" spans="2:13" ht="30.75" customHeight="1" thickBot="1">
      <c r="B30" s="773"/>
      <c r="C30" s="775"/>
      <c r="D30" s="372" t="s">
        <v>27</v>
      </c>
      <c r="E30" s="526">
        <f>SUM(F30:J30)</f>
        <v>3100</v>
      </c>
      <c r="F30" s="526">
        <v>0</v>
      </c>
      <c r="G30" s="526">
        <v>0</v>
      </c>
      <c r="H30" s="526">
        <v>100</v>
      </c>
      <c r="I30" s="526">
        <v>3000</v>
      </c>
      <c r="J30" s="526">
        <v>0</v>
      </c>
      <c r="K30" s="756"/>
      <c r="L30" s="763"/>
      <c r="M30" s="762"/>
    </row>
    <row r="31" spans="2:13" ht="29.25" customHeight="1">
      <c r="B31" s="801" t="s">
        <v>355</v>
      </c>
      <c r="C31" s="749" t="s">
        <v>357</v>
      </c>
      <c r="D31" s="751" t="s">
        <v>27</v>
      </c>
      <c r="E31" s="753">
        <f>SUM(F31:J32)</f>
        <v>1250</v>
      </c>
      <c r="F31" s="753">
        <f>F33</f>
        <v>0</v>
      </c>
      <c r="G31" s="753">
        <f>G33</f>
        <v>1250</v>
      </c>
      <c r="H31" s="753">
        <f>H33</f>
        <v>0</v>
      </c>
      <c r="I31" s="753">
        <f>I33</f>
        <v>0</v>
      </c>
      <c r="J31" s="753">
        <f>J33</f>
        <v>0</v>
      </c>
      <c r="K31" s="755"/>
      <c r="L31" s="38"/>
      <c r="M31" s="533"/>
    </row>
    <row r="32" spans="2:13" ht="27" customHeight="1" thickBot="1">
      <c r="B32" s="748"/>
      <c r="C32" s="750"/>
      <c r="D32" s="752"/>
      <c r="E32" s="754"/>
      <c r="F32" s="754"/>
      <c r="G32" s="754"/>
      <c r="H32" s="754"/>
      <c r="I32" s="754"/>
      <c r="J32" s="754"/>
      <c r="K32" s="756"/>
      <c r="L32" s="38"/>
      <c r="M32" s="533"/>
    </row>
    <row r="33" spans="2:13" ht="58.5" customHeight="1">
      <c r="B33" s="766" t="s">
        <v>401</v>
      </c>
      <c r="C33" s="770" t="s">
        <v>358</v>
      </c>
      <c r="D33" s="768" t="s">
        <v>27</v>
      </c>
      <c r="E33" s="768">
        <f>SUM(F33:J34)</f>
        <v>1250</v>
      </c>
      <c r="F33" s="768">
        <v>0</v>
      </c>
      <c r="G33" s="768">
        <v>1250</v>
      </c>
      <c r="H33" s="768">
        <v>0</v>
      </c>
      <c r="I33" s="768">
        <v>0</v>
      </c>
      <c r="J33" s="768">
        <v>0</v>
      </c>
      <c r="K33" s="768" t="s">
        <v>31</v>
      </c>
      <c r="L33" s="786" t="s">
        <v>359</v>
      </c>
      <c r="M33" s="784" t="s">
        <v>360</v>
      </c>
    </row>
    <row r="34" spans="2:13" ht="48.75" customHeight="1" thickBot="1">
      <c r="B34" s="767"/>
      <c r="C34" s="771"/>
      <c r="D34" s="769"/>
      <c r="E34" s="769"/>
      <c r="F34" s="769"/>
      <c r="G34" s="769"/>
      <c r="H34" s="769"/>
      <c r="I34" s="769"/>
      <c r="J34" s="769"/>
      <c r="K34" s="799"/>
      <c r="L34" s="787"/>
      <c r="M34" s="785"/>
    </row>
    <row r="35" spans="2:13" ht="50.25" customHeight="1">
      <c r="B35" s="511"/>
      <c r="C35" s="217" t="s">
        <v>169</v>
      </c>
      <c r="D35" s="217"/>
      <c r="E35" s="184">
        <f t="shared" si="0"/>
        <v>278250</v>
      </c>
      <c r="F35" s="184">
        <f>SUM(F37:F39)</f>
        <v>30000</v>
      </c>
      <c r="G35" s="184">
        <f>SUM(G37:G39)</f>
        <v>40850</v>
      </c>
      <c r="H35" s="184">
        <f>SUM(H37:H39)</f>
        <v>67700</v>
      </c>
      <c r="I35" s="184">
        <f>SUM(I37:I39)</f>
        <v>71600</v>
      </c>
      <c r="J35" s="184">
        <f>SUM(J37:J39)</f>
        <v>68100</v>
      </c>
      <c r="K35" s="217"/>
      <c r="L35" s="183"/>
      <c r="M35" s="185"/>
    </row>
    <row r="36" spans="2:13" ht="50.25" customHeight="1">
      <c r="B36" s="532"/>
      <c r="C36" s="186" t="s">
        <v>207</v>
      </c>
      <c r="D36" s="218"/>
      <c r="E36" s="191"/>
      <c r="F36" s="191"/>
      <c r="G36" s="191"/>
      <c r="H36" s="191"/>
      <c r="I36" s="191"/>
      <c r="J36" s="191"/>
      <c r="K36" s="218"/>
      <c r="L36" s="190"/>
      <c r="M36" s="192"/>
    </row>
    <row r="37" spans="2:13" ht="24.75" customHeight="1">
      <c r="B37" s="263"/>
      <c r="C37" s="243"/>
      <c r="D37" s="347" t="s">
        <v>20</v>
      </c>
      <c r="E37" s="164">
        <f>SUM(F37:J37)</f>
        <v>0</v>
      </c>
      <c r="F37" s="348">
        <v>0</v>
      </c>
      <c r="G37" s="348">
        <v>0</v>
      </c>
      <c r="H37" s="348">
        <v>0</v>
      </c>
      <c r="I37" s="348">
        <v>0</v>
      </c>
      <c r="J37" s="348">
        <v>0</v>
      </c>
      <c r="K37" s="218"/>
      <c r="L37" s="190"/>
      <c r="M37" s="192"/>
    </row>
    <row r="38" spans="2:13" ht="24.75" customHeight="1">
      <c r="B38" s="189"/>
      <c r="C38" s="243"/>
      <c r="D38" s="347" t="s">
        <v>62</v>
      </c>
      <c r="E38" s="164">
        <f>SUM(F38:J38)</f>
        <v>200</v>
      </c>
      <c r="F38" s="348">
        <f>F11+F29</f>
        <v>0</v>
      </c>
      <c r="G38" s="348">
        <f>G11+G29</f>
        <v>0</v>
      </c>
      <c r="H38" s="348">
        <f>H11+H29</f>
        <v>200</v>
      </c>
      <c r="I38" s="348">
        <f>I11+I29</f>
        <v>0</v>
      </c>
      <c r="J38" s="348">
        <f>J11+J29</f>
        <v>0</v>
      </c>
      <c r="K38" s="218"/>
      <c r="L38" s="190"/>
      <c r="M38" s="192"/>
    </row>
    <row r="39" spans="2:13" ht="24.75" customHeight="1" thickBot="1">
      <c r="B39" s="361"/>
      <c r="C39" s="187"/>
      <c r="D39" s="187" t="s">
        <v>27</v>
      </c>
      <c r="E39" s="177">
        <f>SUM(F39:J39)</f>
        <v>278050</v>
      </c>
      <c r="F39" s="177">
        <f>F12+F20+F23+F30+F31</f>
        <v>30000</v>
      </c>
      <c r="G39" s="177">
        <f>G12+G20+G23+G30+G31</f>
        <v>40850</v>
      </c>
      <c r="H39" s="177">
        <f>H12+H20+H23+H30+H31</f>
        <v>67500</v>
      </c>
      <c r="I39" s="177">
        <f>I12+I20+I23+I30+I31</f>
        <v>71600</v>
      </c>
      <c r="J39" s="177">
        <f>J12+J20+J23+J30+J31</f>
        <v>68100</v>
      </c>
      <c r="K39" s="220"/>
      <c r="L39" s="179"/>
      <c r="M39" s="180"/>
    </row>
  </sheetData>
  <mergeCells count="77">
    <mergeCell ref="L1:M1"/>
    <mergeCell ref="J1:K1"/>
    <mergeCell ref="B31:B32"/>
    <mergeCell ref="C31:C32"/>
    <mergeCell ref="D6:D8"/>
    <mergeCell ref="F7:J7"/>
    <mergeCell ref="G15:G16"/>
    <mergeCell ref="E7:E8"/>
    <mergeCell ref="E6:J6"/>
    <mergeCell ref="G13:G14"/>
    <mergeCell ref="F13:F14"/>
    <mergeCell ref="H13:H14"/>
    <mergeCell ref="E33:E34"/>
    <mergeCell ref="G31:G32"/>
    <mergeCell ref="D18:D19"/>
    <mergeCell ref="D31:D32"/>
    <mergeCell ref="F31:F32"/>
    <mergeCell ref="E18:E19"/>
    <mergeCell ref="F18:F19"/>
    <mergeCell ref="E31:E32"/>
    <mergeCell ref="K33:K34"/>
    <mergeCell ref="K29:K30"/>
    <mergeCell ref="H31:H32"/>
    <mergeCell ref="I31:I32"/>
    <mergeCell ref="J31:J32"/>
    <mergeCell ref="K31:K32"/>
    <mergeCell ref="J33:J34"/>
    <mergeCell ref="H33:H34"/>
    <mergeCell ref="K18:K19"/>
    <mergeCell ref="J18:J19"/>
    <mergeCell ref="B11:B12"/>
    <mergeCell ref="D15:D16"/>
    <mergeCell ref="B18:B19"/>
    <mergeCell ref="C18:C19"/>
    <mergeCell ref="C13:C14"/>
    <mergeCell ref="B15:B16"/>
    <mergeCell ref="C15:C16"/>
    <mergeCell ref="B6:B8"/>
    <mergeCell ref="C6:C8"/>
    <mergeCell ref="K13:K14"/>
    <mergeCell ref="I15:I16"/>
    <mergeCell ref="J15:J16"/>
    <mergeCell ref="H15:H16"/>
    <mergeCell ref="I13:I14"/>
    <mergeCell ref="J13:J14"/>
    <mergeCell ref="F15:F16"/>
    <mergeCell ref="B13:B14"/>
    <mergeCell ref="M13:M14"/>
    <mergeCell ref="M15:M16"/>
    <mergeCell ref="M6:M8"/>
    <mergeCell ref="I33:I34"/>
    <mergeCell ref="M18:M19"/>
    <mergeCell ref="M33:M34"/>
    <mergeCell ref="L33:L34"/>
    <mergeCell ref="L15:L16"/>
    <mergeCell ref="L13:L14"/>
    <mergeCell ref="L6:L8"/>
    <mergeCell ref="C4:L4"/>
    <mergeCell ref="H18:H19"/>
    <mergeCell ref="L18:L19"/>
    <mergeCell ref="I18:I19"/>
    <mergeCell ref="E15:E16"/>
    <mergeCell ref="D13:D14"/>
    <mergeCell ref="E13:E14"/>
    <mergeCell ref="G18:G19"/>
    <mergeCell ref="K6:K8"/>
    <mergeCell ref="K15:K16"/>
    <mergeCell ref="M29:M30"/>
    <mergeCell ref="L29:L30"/>
    <mergeCell ref="M24:M27"/>
    <mergeCell ref="B33:B34"/>
    <mergeCell ref="D33:D34"/>
    <mergeCell ref="F33:F34"/>
    <mergeCell ref="G33:G34"/>
    <mergeCell ref="C33:C34"/>
    <mergeCell ref="B29:B30"/>
    <mergeCell ref="C29:C30"/>
  </mergeCells>
  <printOptions/>
  <pageMargins left="0.7874015748031497" right="0.7874015748031497" top="0.37" bottom="0.3937007874015748" header="0.48" footer="0.5118110236220472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9"/>
  <sheetViews>
    <sheetView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1" sqref="M1"/>
    </sheetView>
  </sheetViews>
  <sheetFormatPr defaultColWidth="9.00390625" defaultRowHeight="12.75"/>
  <cols>
    <col min="1" max="1" width="2.25390625" style="0" customWidth="1"/>
    <col min="2" max="2" width="7.875" style="9" customWidth="1"/>
    <col min="3" max="3" width="29.875" style="7" customWidth="1"/>
    <col min="4" max="4" width="11.375" style="6" customWidth="1"/>
    <col min="5" max="6" width="10.25390625" style="7" customWidth="1"/>
    <col min="7" max="10" width="10.25390625" style="0" customWidth="1"/>
    <col min="11" max="11" width="12.875" style="6" customWidth="1"/>
    <col min="12" max="12" width="18.125" style="6" customWidth="1"/>
    <col min="13" max="13" width="39.875" style="8" customWidth="1"/>
  </cols>
  <sheetData>
    <row r="1" spans="4:13" ht="20.25" customHeight="1">
      <c r="D1" s="7"/>
      <c r="G1" s="7"/>
      <c r="H1" s="7"/>
      <c r="I1" s="7"/>
      <c r="J1" s="7"/>
      <c r="K1" s="7"/>
      <c r="M1" s="405"/>
    </row>
    <row r="2" spans="2:13" s="56" customFormat="1" ht="18">
      <c r="B2" s="55"/>
      <c r="C2" s="735" t="s">
        <v>210</v>
      </c>
      <c r="D2" s="735"/>
      <c r="E2" s="735"/>
      <c r="F2" s="735"/>
      <c r="G2" s="735"/>
      <c r="H2" s="735"/>
      <c r="I2" s="735"/>
      <c r="J2" s="735"/>
      <c r="K2" s="735"/>
      <c r="L2" s="735"/>
      <c r="M2" s="55"/>
    </row>
    <row r="3" ht="8.25" customHeight="1" thickBot="1"/>
    <row r="4" spans="2:13" ht="23.25" customHeight="1">
      <c r="B4" s="651" t="s">
        <v>126</v>
      </c>
      <c r="C4" s="736" t="s">
        <v>15</v>
      </c>
      <c r="D4" s="736" t="s">
        <v>58</v>
      </c>
      <c r="E4" s="739" t="s">
        <v>277</v>
      </c>
      <c r="F4" s="740"/>
      <c r="G4" s="806"/>
      <c r="H4" s="806"/>
      <c r="I4" s="806"/>
      <c r="J4" s="807"/>
      <c r="K4" s="736" t="s">
        <v>17</v>
      </c>
      <c r="L4" s="736" t="s">
        <v>55</v>
      </c>
      <c r="M4" s="669" t="s">
        <v>16</v>
      </c>
    </row>
    <row r="5" spans="2:13" ht="21.75" customHeight="1">
      <c r="B5" s="652"/>
      <c r="C5" s="791"/>
      <c r="D5" s="737"/>
      <c r="E5" s="737" t="s">
        <v>48</v>
      </c>
      <c r="F5" s="817" t="s">
        <v>56</v>
      </c>
      <c r="G5" s="818"/>
      <c r="H5" s="818"/>
      <c r="I5" s="818"/>
      <c r="J5" s="819"/>
      <c r="K5" s="737"/>
      <c r="L5" s="737"/>
      <c r="M5" s="649"/>
    </row>
    <row r="6" spans="2:13" ht="16.5" customHeight="1">
      <c r="B6" s="653"/>
      <c r="C6" s="681"/>
      <c r="D6" s="738"/>
      <c r="E6" s="738"/>
      <c r="F6" s="490">
        <v>2007</v>
      </c>
      <c r="G6" s="490">
        <v>2008</v>
      </c>
      <c r="H6" s="490">
        <v>2009</v>
      </c>
      <c r="I6" s="490">
        <v>2010</v>
      </c>
      <c r="J6" s="490">
        <v>2011</v>
      </c>
      <c r="K6" s="738"/>
      <c r="L6" s="738"/>
      <c r="M6" s="650"/>
    </row>
    <row r="7" spans="2:13" ht="13.5" thickBot="1">
      <c r="B7" s="27">
        <v>1</v>
      </c>
      <c r="C7" s="11">
        <f>1+B7</f>
        <v>2</v>
      </c>
      <c r="D7" s="11">
        <f aca="true" t="shared" si="0" ref="D7:M7">1+C7</f>
        <v>3</v>
      </c>
      <c r="E7" s="11">
        <f t="shared" si="0"/>
        <v>4</v>
      </c>
      <c r="F7" s="11">
        <v>5</v>
      </c>
      <c r="G7" s="11">
        <v>6</v>
      </c>
      <c r="H7" s="11">
        <f t="shared" si="0"/>
        <v>7</v>
      </c>
      <c r="I7" s="11">
        <f t="shared" si="0"/>
        <v>8</v>
      </c>
      <c r="J7" s="11">
        <f t="shared" si="0"/>
        <v>9</v>
      </c>
      <c r="K7" s="11">
        <f t="shared" si="0"/>
        <v>10</v>
      </c>
      <c r="L7" s="11">
        <f t="shared" si="0"/>
        <v>11</v>
      </c>
      <c r="M7" s="349">
        <f t="shared" si="0"/>
        <v>12</v>
      </c>
    </row>
    <row r="8" spans="2:13" ht="31.5" customHeight="1" thickBot="1">
      <c r="B8" s="112">
        <v>1</v>
      </c>
      <c r="C8" s="105" t="s">
        <v>19</v>
      </c>
      <c r="D8" s="457" t="s">
        <v>27</v>
      </c>
      <c r="E8" s="260">
        <f aca="true" t="shared" si="1" ref="E8:E14">SUM(F8:J8)</f>
        <v>53500</v>
      </c>
      <c r="F8" s="260">
        <f>F9</f>
        <v>500</v>
      </c>
      <c r="G8" s="260">
        <f>G9</f>
        <v>21000</v>
      </c>
      <c r="H8" s="260">
        <f>H9</f>
        <v>32000</v>
      </c>
      <c r="I8" s="260">
        <f>I9</f>
        <v>0</v>
      </c>
      <c r="J8" s="422">
        <f>J9</f>
        <v>0</v>
      </c>
      <c r="K8" s="106"/>
      <c r="L8" s="106"/>
      <c r="M8" s="206"/>
    </row>
    <row r="9" spans="2:13" ht="67.5" customHeight="1" thickBot="1">
      <c r="B9" s="333" t="s">
        <v>14</v>
      </c>
      <c r="C9" s="109" t="s">
        <v>367</v>
      </c>
      <c r="D9" s="98" t="s">
        <v>27</v>
      </c>
      <c r="E9" s="259">
        <f t="shared" si="1"/>
        <v>53500</v>
      </c>
      <c r="F9" s="259">
        <v>500</v>
      </c>
      <c r="G9" s="259">
        <v>21000</v>
      </c>
      <c r="H9" s="259">
        <v>32000</v>
      </c>
      <c r="I9" s="259">
        <v>0</v>
      </c>
      <c r="J9" s="423">
        <v>0</v>
      </c>
      <c r="K9" s="399" t="s">
        <v>21</v>
      </c>
      <c r="L9" s="10" t="s">
        <v>45</v>
      </c>
      <c r="M9" s="464" t="s">
        <v>54</v>
      </c>
    </row>
    <row r="10" spans="2:13" ht="80.25" customHeight="1">
      <c r="B10" s="29">
        <v>2</v>
      </c>
      <c r="C10" s="410" t="s">
        <v>96</v>
      </c>
      <c r="D10" s="36"/>
      <c r="E10" s="131">
        <f t="shared" si="1"/>
        <v>35350</v>
      </c>
      <c r="F10" s="131">
        <f>SUM(F11:F13)</f>
        <v>150</v>
      </c>
      <c r="G10" s="131">
        <f>SUM(G11:G13)</f>
        <v>3400</v>
      </c>
      <c r="H10" s="131">
        <f>SUM(H11:H13)</f>
        <v>0</v>
      </c>
      <c r="I10" s="131">
        <f>SUM(I11:I13)</f>
        <v>26500</v>
      </c>
      <c r="J10" s="131">
        <f>SUM(J11:J13)</f>
        <v>5300</v>
      </c>
      <c r="K10" s="30"/>
      <c r="L10" s="30"/>
      <c r="M10" s="205"/>
    </row>
    <row r="11" spans="2:13" ht="20.25" customHeight="1">
      <c r="B11" s="813" t="s">
        <v>47</v>
      </c>
      <c r="C11" s="419"/>
      <c r="D11" s="350" t="s">
        <v>20</v>
      </c>
      <c r="E11" s="458">
        <f t="shared" si="1"/>
        <v>15000</v>
      </c>
      <c r="F11" s="458">
        <f>F16+F17+F20</f>
        <v>0</v>
      </c>
      <c r="G11" s="459">
        <f>G16+G17+G20</f>
        <v>2800</v>
      </c>
      <c r="H11" s="459">
        <f>H16+H17+H20</f>
        <v>0</v>
      </c>
      <c r="I11" s="459">
        <f>I16+I17+I20</f>
        <v>12000</v>
      </c>
      <c r="J11" s="459">
        <f>J16+J17+J20</f>
        <v>200</v>
      </c>
      <c r="K11" s="420"/>
      <c r="L11" s="420"/>
      <c r="M11" s="421"/>
    </row>
    <row r="12" spans="2:13" ht="19.5" customHeight="1">
      <c r="B12" s="814"/>
      <c r="C12" s="411"/>
      <c r="D12" s="350" t="s">
        <v>62</v>
      </c>
      <c r="E12" s="149">
        <f t="shared" si="1"/>
        <v>100</v>
      </c>
      <c r="F12" s="149">
        <f>F18</f>
        <v>0</v>
      </c>
      <c r="G12" s="149">
        <f>G18</f>
        <v>100</v>
      </c>
      <c r="H12" s="149">
        <f>H18</f>
        <v>0</v>
      </c>
      <c r="I12" s="149">
        <f>I18</f>
        <v>0</v>
      </c>
      <c r="J12" s="149">
        <f>J18</f>
        <v>0</v>
      </c>
      <c r="K12" s="202"/>
      <c r="L12" s="203"/>
      <c r="M12" s="204"/>
    </row>
    <row r="13" spans="2:13" ht="22.5" customHeight="1" thickBot="1">
      <c r="B13" s="815"/>
      <c r="C13" s="412"/>
      <c r="D13" s="351" t="s">
        <v>27</v>
      </c>
      <c r="E13" s="372">
        <f t="shared" si="1"/>
        <v>20250</v>
      </c>
      <c r="F13" s="372">
        <f>F14+F15+F19+F21+F22</f>
        <v>150</v>
      </c>
      <c r="G13" s="372">
        <f>G14+G15+G19+G21+G22</f>
        <v>500</v>
      </c>
      <c r="H13" s="372">
        <f>H14+H15+H19+H21+H22</f>
        <v>0</v>
      </c>
      <c r="I13" s="372">
        <f>I14+I15+I19+I21+I22</f>
        <v>14500</v>
      </c>
      <c r="J13" s="372">
        <f>J14+J15+J19+J21+J22</f>
        <v>5100</v>
      </c>
      <c r="K13" s="197"/>
      <c r="L13" s="198"/>
      <c r="M13" s="199"/>
    </row>
    <row r="14" spans="2:13" ht="52.5" customHeight="1">
      <c r="B14" s="207" t="s">
        <v>124</v>
      </c>
      <c r="C14" s="110" t="s">
        <v>97</v>
      </c>
      <c r="D14" s="111" t="s">
        <v>27</v>
      </c>
      <c r="E14" s="259">
        <f t="shared" si="1"/>
        <v>15500</v>
      </c>
      <c r="F14" s="259">
        <v>0</v>
      </c>
      <c r="G14" s="424">
        <v>500</v>
      </c>
      <c r="H14" s="424">
        <v>0</v>
      </c>
      <c r="I14" s="424">
        <v>10000</v>
      </c>
      <c r="J14" s="424">
        <v>5000</v>
      </c>
      <c r="K14" s="399" t="s">
        <v>21</v>
      </c>
      <c r="L14" s="10" t="s">
        <v>44</v>
      </c>
      <c r="M14" s="462" t="s">
        <v>118</v>
      </c>
    </row>
    <row r="15" spans="2:13" ht="52.5" customHeight="1">
      <c r="B15" s="808" t="s">
        <v>178</v>
      </c>
      <c r="C15" s="680" t="s">
        <v>98</v>
      </c>
      <c r="D15" s="524" t="s">
        <v>27</v>
      </c>
      <c r="E15" s="259">
        <f>SUM(F15:J15)</f>
        <v>0</v>
      </c>
      <c r="F15" s="136">
        <v>0</v>
      </c>
      <c r="G15" s="525">
        <v>0</v>
      </c>
      <c r="H15" s="525">
        <v>0</v>
      </c>
      <c r="I15" s="525">
        <v>0</v>
      </c>
      <c r="J15" s="525">
        <v>0</v>
      </c>
      <c r="K15" s="680" t="s">
        <v>31</v>
      </c>
      <c r="L15" s="812" t="s">
        <v>44</v>
      </c>
      <c r="M15" s="810" t="s">
        <v>99</v>
      </c>
    </row>
    <row r="16" spans="2:13" ht="61.5" customHeight="1">
      <c r="B16" s="809"/>
      <c r="C16" s="681"/>
      <c r="D16" s="18" t="s">
        <v>20</v>
      </c>
      <c r="E16" s="259">
        <f aca="true" t="shared" si="2" ref="E16:E22">SUM(F16:J16)</f>
        <v>12000</v>
      </c>
      <c r="F16" s="261">
        <v>0</v>
      </c>
      <c r="G16" s="261">
        <v>0</v>
      </c>
      <c r="H16" s="261">
        <v>0</v>
      </c>
      <c r="I16" s="261">
        <v>12000</v>
      </c>
      <c r="J16" s="261">
        <v>0</v>
      </c>
      <c r="K16" s="681"/>
      <c r="L16" s="812"/>
      <c r="M16" s="811"/>
    </row>
    <row r="17" spans="2:13" ht="52.5" customHeight="1">
      <c r="B17" s="808" t="s">
        <v>179</v>
      </c>
      <c r="C17" s="680" t="s">
        <v>308</v>
      </c>
      <c r="D17" s="503" t="s">
        <v>20</v>
      </c>
      <c r="E17" s="223">
        <f t="shared" si="2"/>
        <v>2800</v>
      </c>
      <c r="F17" s="261">
        <v>0</v>
      </c>
      <c r="G17" s="427">
        <v>2800</v>
      </c>
      <c r="H17" s="261">
        <v>0</v>
      </c>
      <c r="I17" s="261">
        <v>0</v>
      </c>
      <c r="J17" s="262">
        <v>0</v>
      </c>
      <c r="K17" s="680" t="s">
        <v>31</v>
      </c>
      <c r="L17" s="821" t="s">
        <v>44</v>
      </c>
      <c r="M17" s="824" t="s">
        <v>6</v>
      </c>
    </row>
    <row r="18" spans="2:13" ht="51.75" customHeight="1">
      <c r="B18" s="820"/>
      <c r="C18" s="791"/>
      <c r="D18" s="18" t="s">
        <v>62</v>
      </c>
      <c r="E18" s="259">
        <f t="shared" si="2"/>
        <v>100</v>
      </c>
      <c r="F18" s="261">
        <v>0</v>
      </c>
      <c r="G18" s="261">
        <v>100</v>
      </c>
      <c r="H18" s="261">
        <v>0</v>
      </c>
      <c r="I18" s="261">
        <v>0</v>
      </c>
      <c r="J18" s="262">
        <v>0</v>
      </c>
      <c r="K18" s="791"/>
      <c r="L18" s="822"/>
      <c r="M18" s="765"/>
    </row>
    <row r="19" spans="2:13" ht="51.75" customHeight="1">
      <c r="B19" s="809"/>
      <c r="C19" s="681"/>
      <c r="D19" s="15" t="s">
        <v>27</v>
      </c>
      <c r="E19" s="259">
        <f t="shared" si="2"/>
        <v>150</v>
      </c>
      <c r="F19" s="223">
        <v>150</v>
      </c>
      <c r="G19" s="223">
        <v>0</v>
      </c>
      <c r="H19" s="223">
        <v>0</v>
      </c>
      <c r="I19" s="223">
        <v>0</v>
      </c>
      <c r="J19" s="581">
        <v>0</v>
      </c>
      <c r="K19" s="681"/>
      <c r="L19" s="823"/>
      <c r="M19" s="659"/>
    </row>
    <row r="20" spans="2:13" ht="72" customHeight="1">
      <c r="B20" s="300" t="s">
        <v>229</v>
      </c>
      <c r="C20" s="17" t="s">
        <v>7</v>
      </c>
      <c r="D20" s="18" t="s">
        <v>20</v>
      </c>
      <c r="E20" s="259">
        <f t="shared" si="2"/>
        <v>200</v>
      </c>
      <c r="F20" s="261">
        <v>0</v>
      </c>
      <c r="G20" s="261">
        <v>0</v>
      </c>
      <c r="H20" s="261">
        <v>0</v>
      </c>
      <c r="I20" s="261">
        <v>0</v>
      </c>
      <c r="J20" s="262">
        <v>200</v>
      </c>
      <c r="K20" s="57" t="s">
        <v>31</v>
      </c>
      <c r="L20" s="12" t="s">
        <v>44</v>
      </c>
      <c r="M20" s="349" t="s">
        <v>8</v>
      </c>
    </row>
    <row r="21" spans="2:13" ht="135" customHeight="1">
      <c r="B21" s="300" t="s">
        <v>230</v>
      </c>
      <c r="C21" s="413" t="s">
        <v>9</v>
      </c>
      <c r="D21" s="18" t="s">
        <v>27</v>
      </c>
      <c r="E21" s="259">
        <f t="shared" si="2"/>
        <v>4500</v>
      </c>
      <c r="F21" s="261">
        <v>0</v>
      </c>
      <c r="G21" s="261">
        <v>0</v>
      </c>
      <c r="H21" s="261">
        <v>0</v>
      </c>
      <c r="I21" s="261">
        <v>4500</v>
      </c>
      <c r="J21" s="262">
        <v>0</v>
      </c>
      <c r="K21" s="57" t="s">
        <v>31</v>
      </c>
      <c r="L21" s="11" t="s">
        <v>44</v>
      </c>
      <c r="M21" s="349" t="s">
        <v>10</v>
      </c>
    </row>
    <row r="22" spans="2:13" ht="43.5" customHeight="1" thickBot="1">
      <c r="B22" s="300" t="s">
        <v>231</v>
      </c>
      <c r="C22" s="413" t="s">
        <v>11</v>
      </c>
      <c r="D22" s="18" t="s">
        <v>27</v>
      </c>
      <c r="E22" s="259">
        <f t="shared" si="2"/>
        <v>100</v>
      </c>
      <c r="F22" s="261">
        <v>0</v>
      </c>
      <c r="G22" s="261">
        <v>0</v>
      </c>
      <c r="H22" s="262">
        <v>0</v>
      </c>
      <c r="I22" s="261">
        <v>0</v>
      </c>
      <c r="J22" s="262">
        <v>100</v>
      </c>
      <c r="K22" s="57" t="s">
        <v>31</v>
      </c>
      <c r="L22" s="11" t="s">
        <v>44</v>
      </c>
      <c r="M22" s="349" t="s">
        <v>12</v>
      </c>
    </row>
    <row r="23" spans="2:13" ht="81" customHeight="1" thickBot="1">
      <c r="B23" s="104">
        <v>3</v>
      </c>
      <c r="C23" s="119" t="s">
        <v>291</v>
      </c>
      <c r="D23" s="457" t="s">
        <v>27</v>
      </c>
      <c r="E23" s="460">
        <f aca="true" t="shared" si="3" ref="E23:E33">SUM(F23:J23)</f>
        <v>225900</v>
      </c>
      <c r="F23" s="460">
        <f>SUM(F24:F26)</f>
        <v>0</v>
      </c>
      <c r="G23" s="460">
        <f>G24+G25+G26</f>
        <v>45300</v>
      </c>
      <c r="H23" s="460">
        <f>H24+H25+H26</f>
        <v>53300</v>
      </c>
      <c r="I23" s="460">
        <f>I24+I25+I26</f>
        <v>60000</v>
      </c>
      <c r="J23" s="460">
        <f>J24+J25+J26</f>
        <v>67300</v>
      </c>
      <c r="K23" s="113" t="s">
        <v>31</v>
      </c>
      <c r="L23" s="108" t="s">
        <v>44</v>
      </c>
      <c r="M23" s="114"/>
    </row>
    <row r="24" spans="2:13" ht="97.5" customHeight="1">
      <c r="B24" s="120" t="s">
        <v>59</v>
      </c>
      <c r="C24" s="413" t="s">
        <v>111</v>
      </c>
      <c r="D24" s="98" t="s">
        <v>27</v>
      </c>
      <c r="E24" s="425">
        <f t="shared" si="3"/>
        <v>28700</v>
      </c>
      <c r="F24" s="425">
        <v>0</v>
      </c>
      <c r="G24" s="259">
        <v>5700</v>
      </c>
      <c r="H24" s="485">
        <v>6800</v>
      </c>
      <c r="I24" s="259">
        <v>7500</v>
      </c>
      <c r="J24" s="259">
        <v>8700</v>
      </c>
      <c r="K24" s="98" t="s">
        <v>31</v>
      </c>
      <c r="L24" s="115"/>
      <c r="M24" s="464" t="s">
        <v>327</v>
      </c>
    </row>
    <row r="25" spans="2:13" ht="48.75" customHeight="1">
      <c r="B25" s="124" t="s">
        <v>60</v>
      </c>
      <c r="C25" s="413" t="s">
        <v>112</v>
      </c>
      <c r="D25" s="15" t="s">
        <v>27</v>
      </c>
      <c r="E25" s="425">
        <f t="shared" si="3"/>
        <v>171500</v>
      </c>
      <c r="F25" s="426">
        <v>0</v>
      </c>
      <c r="G25" s="426">
        <v>36500</v>
      </c>
      <c r="H25" s="223">
        <v>40000</v>
      </c>
      <c r="I25" s="223">
        <v>45000</v>
      </c>
      <c r="J25" s="223">
        <v>50000</v>
      </c>
      <c r="K25" s="15" t="s">
        <v>31</v>
      </c>
      <c r="L25" s="116"/>
      <c r="M25" s="157" t="s">
        <v>113</v>
      </c>
    </row>
    <row r="26" spans="2:13" ht="55.5" customHeight="1" thickBot="1">
      <c r="B26" s="582" t="s">
        <v>189</v>
      </c>
      <c r="C26" s="583" t="s">
        <v>114</v>
      </c>
      <c r="D26" s="50" t="s">
        <v>27</v>
      </c>
      <c r="E26" s="584">
        <f t="shared" si="3"/>
        <v>25700</v>
      </c>
      <c r="F26" s="584">
        <v>0</v>
      </c>
      <c r="G26" s="224">
        <v>3100</v>
      </c>
      <c r="H26" s="224">
        <v>6500</v>
      </c>
      <c r="I26" s="224">
        <v>7500</v>
      </c>
      <c r="J26" s="224">
        <v>8600</v>
      </c>
      <c r="K26" s="50" t="s">
        <v>31</v>
      </c>
      <c r="L26" s="585"/>
      <c r="M26" s="586" t="s">
        <v>212</v>
      </c>
    </row>
    <row r="27" spans="2:13" ht="44.25" customHeight="1" thickBot="1">
      <c r="B27" s="104">
        <v>4</v>
      </c>
      <c r="C27" s="119" t="s">
        <v>275</v>
      </c>
      <c r="D27" s="457" t="s">
        <v>27</v>
      </c>
      <c r="E27" s="260">
        <f t="shared" si="3"/>
        <v>12300</v>
      </c>
      <c r="F27" s="260">
        <f>SUM(F28:F29)</f>
        <v>300</v>
      </c>
      <c r="G27" s="260">
        <f>G28+G29</f>
        <v>0</v>
      </c>
      <c r="H27" s="260">
        <f>H28+H29</f>
        <v>1000</v>
      </c>
      <c r="I27" s="260">
        <f>I28+I29</f>
        <v>5000</v>
      </c>
      <c r="J27" s="260">
        <f>J28+J29</f>
        <v>6000</v>
      </c>
      <c r="K27" s="107"/>
      <c r="L27" s="117"/>
      <c r="M27" s="431"/>
    </row>
    <row r="28" spans="2:13" ht="78" customHeight="1">
      <c r="B28" s="339" t="s">
        <v>61</v>
      </c>
      <c r="C28" s="414" t="s">
        <v>279</v>
      </c>
      <c r="D28" s="341" t="s">
        <v>27</v>
      </c>
      <c r="E28" s="327">
        <f t="shared" si="3"/>
        <v>2300</v>
      </c>
      <c r="F28" s="428">
        <v>300</v>
      </c>
      <c r="G28" s="428">
        <v>0</v>
      </c>
      <c r="H28" s="326">
        <v>0</v>
      </c>
      <c r="I28" s="326">
        <v>1000</v>
      </c>
      <c r="J28" s="326">
        <v>1000</v>
      </c>
      <c r="K28" s="340" t="s">
        <v>31</v>
      </c>
      <c r="L28" s="337"/>
      <c r="M28" s="463" t="s">
        <v>119</v>
      </c>
    </row>
    <row r="29" spans="2:13" ht="64.5" customHeight="1" thickBot="1">
      <c r="B29" s="342" t="s">
        <v>254</v>
      </c>
      <c r="C29" s="415" t="s">
        <v>257</v>
      </c>
      <c r="D29" s="235" t="s">
        <v>27</v>
      </c>
      <c r="E29" s="429">
        <f t="shared" si="3"/>
        <v>10000</v>
      </c>
      <c r="F29" s="489">
        <v>0</v>
      </c>
      <c r="G29" s="430">
        <v>0</v>
      </c>
      <c r="H29" s="181">
        <v>1000</v>
      </c>
      <c r="I29" s="181">
        <v>4000</v>
      </c>
      <c r="J29" s="181">
        <v>5000</v>
      </c>
      <c r="K29" s="215" t="s">
        <v>31</v>
      </c>
      <c r="L29" s="338"/>
      <c r="M29" s="4" t="s">
        <v>255</v>
      </c>
    </row>
    <row r="30" spans="2:13" ht="92.25" customHeight="1" thickBot="1">
      <c r="B30" s="104">
        <v>5</v>
      </c>
      <c r="C30" s="105" t="s">
        <v>292</v>
      </c>
      <c r="D30" s="461" t="s">
        <v>27</v>
      </c>
      <c r="E30" s="260">
        <f t="shared" si="3"/>
        <v>9700</v>
      </c>
      <c r="F30" s="260">
        <v>200</v>
      </c>
      <c r="G30" s="491">
        <v>1500</v>
      </c>
      <c r="H30" s="260">
        <v>2000</v>
      </c>
      <c r="I30" s="260">
        <v>3000</v>
      </c>
      <c r="J30" s="422">
        <v>3000</v>
      </c>
      <c r="K30" s="213" t="s">
        <v>31</v>
      </c>
      <c r="L30" s="118" t="s">
        <v>45</v>
      </c>
      <c r="M30" s="469" t="s">
        <v>294</v>
      </c>
    </row>
    <row r="31" spans="2:13" ht="91.5" customHeight="1" thickBot="1">
      <c r="B31" s="104">
        <v>6</v>
      </c>
      <c r="C31" s="105" t="s">
        <v>23</v>
      </c>
      <c r="D31" s="461" t="s">
        <v>27</v>
      </c>
      <c r="E31" s="260">
        <f t="shared" si="3"/>
        <v>280</v>
      </c>
      <c r="F31" s="260">
        <v>280</v>
      </c>
      <c r="G31" s="422">
        <v>0</v>
      </c>
      <c r="H31" s="422">
        <v>0</v>
      </c>
      <c r="I31" s="260">
        <v>0</v>
      </c>
      <c r="J31" s="422">
        <v>0</v>
      </c>
      <c r="K31" s="213" t="s">
        <v>31</v>
      </c>
      <c r="L31" s="118" t="s">
        <v>45</v>
      </c>
      <c r="M31" s="469" t="s">
        <v>328</v>
      </c>
    </row>
    <row r="32" spans="2:13" ht="76.5" customHeight="1" thickBot="1">
      <c r="B32" s="104">
        <v>7</v>
      </c>
      <c r="C32" s="119" t="s">
        <v>46</v>
      </c>
      <c r="D32" s="461" t="s">
        <v>27</v>
      </c>
      <c r="E32" s="260">
        <f t="shared" si="3"/>
        <v>7500</v>
      </c>
      <c r="F32" s="344">
        <v>0</v>
      </c>
      <c r="G32" s="492">
        <v>2500</v>
      </c>
      <c r="H32" s="282">
        <v>1000</v>
      </c>
      <c r="I32" s="282">
        <v>4000</v>
      </c>
      <c r="J32" s="282">
        <v>0</v>
      </c>
      <c r="K32" s="107" t="s">
        <v>21</v>
      </c>
      <c r="L32" s="79" t="s">
        <v>45</v>
      </c>
      <c r="M32" s="469" t="s">
        <v>232</v>
      </c>
    </row>
    <row r="33" spans="2:13" ht="57" customHeight="1" thickBot="1">
      <c r="B33" s="104">
        <v>8</v>
      </c>
      <c r="C33" s="119" t="s">
        <v>30</v>
      </c>
      <c r="D33" s="461" t="s">
        <v>27</v>
      </c>
      <c r="E33" s="260">
        <f t="shared" si="3"/>
        <v>1100</v>
      </c>
      <c r="F33" s="422">
        <f>SUM(F34:F35)</f>
        <v>0</v>
      </c>
      <c r="G33" s="422">
        <f>G34+G35</f>
        <v>0</v>
      </c>
      <c r="H33" s="422">
        <f>H34+H35</f>
        <v>0</v>
      </c>
      <c r="I33" s="513">
        <f>I34+I35</f>
        <v>100</v>
      </c>
      <c r="J33" s="260">
        <f>J34+J35</f>
        <v>1000</v>
      </c>
      <c r="K33" s="208"/>
      <c r="L33" s="108" t="s">
        <v>44</v>
      </c>
      <c r="M33" s="469" t="s">
        <v>211</v>
      </c>
    </row>
    <row r="34" spans="2:13" ht="52.5" customHeight="1">
      <c r="B34" s="120" t="s">
        <v>213</v>
      </c>
      <c r="C34" s="110" t="s">
        <v>115</v>
      </c>
      <c r="D34" s="111" t="s">
        <v>27</v>
      </c>
      <c r="E34" s="259">
        <f aca="true" t="shared" si="4" ref="E34:E49">SUM(F34:J34)</f>
        <v>100</v>
      </c>
      <c r="F34" s="259">
        <v>0</v>
      </c>
      <c r="G34" s="424">
        <v>0</v>
      </c>
      <c r="H34" s="424">
        <v>0</v>
      </c>
      <c r="I34" s="424">
        <v>100</v>
      </c>
      <c r="J34" s="424">
        <v>0</v>
      </c>
      <c r="K34" s="98" t="s">
        <v>31</v>
      </c>
      <c r="L34" s="14"/>
      <c r="M34" s="41"/>
    </row>
    <row r="35" spans="2:13" ht="63" customHeight="1">
      <c r="B35" s="20" t="s">
        <v>214</v>
      </c>
      <c r="C35" s="39" t="s">
        <v>278</v>
      </c>
      <c r="D35" s="25" t="s">
        <v>27</v>
      </c>
      <c r="E35" s="223">
        <f t="shared" si="4"/>
        <v>1000</v>
      </c>
      <c r="F35" s="223">
        <v>0</v>
      </c>
      <c r="G35" s="140">
        <v>0</v>
      </c>
      <c r="H35" s="140">
        <v>0</v>
      </c>
      <c r="I35" s="140">
        <v>0</v>
      </c>
      <c r="J35" s="140">
        <v>1000</v>
      </c>
      <c r="K35" s="25" t="s">
        <v>31</v>
      </c>
      <c r="L35" s="5"/>
      <c r="M35" s="470" t="s">
        <v>329</v>
      </c>
    </row>
    <row r="36" spans="2:13" ht="79.5" customHeight="1">
      <c r="B36" s="592">
        <v>9</v>
      </c>
      <c r="C36" s="593" t="s">
        <v>368</v>
      </c>
      <c r="D36" s="597" t="s">
        <v>27</v>
      </c>
      <c r="E36" s="595">
        <f t="shared" si="4"/>
        <v>700</v>
      </c>
      <c r="F36" s="595">
        <f>F37+F38</f>
        <v>700</v>
      </c>
      <c r="G36" s="596">
        <f>G37+G38</f>
        <v>0</v>
      </c>
      <c r="H36" s="596">
        <f>H37+H38</f>
        <v>0</v>
      </c>
      <c r="I36" s="596">
        <f>I37+I38</f>
        <v>0</v>
      </c>
      <c r="J36" s="596">
        <f>J37+J38</f>
        <v>0</v>
      </c>
      <c r="K36" s="111"/>
      <c r="L36" s="14"/>
      <c r="M36" s="462"/>
    </row>
    <row r="37" spans="2:13" ht="63" customHeight="1">
      <c r="B37" s="594" t="s">
        <v>369</v>
      </c>
      <c r="C37" s="110" t="s">
        <v>370</v>
      </c>
      <c r="D37" s="111" t="s">
        <v>27</v>
      </c>
      <c r="E37" s="259">
        <f t="shared" si="4"/>
        <v>100</v>
      </c>
      <c r="F37" s="259">
        <v>100</v>
      </c>
      <c r="G37" s="424">
        <v>0</v>
      </c>
      <c r="H37" s="424">
        <v>0</v>
      </c>
      <c r="I37" s="424">
        <v>0</v>
      </c>
      <c r="J37" s="424">
        <v>0</v>
      </c>
      <c r="K37" s="111" t="s">
        <v>31</v>
      </c>
      <c r="L37" s="14"/>
      <c r="M37" s="462"/>
    </row>
    <row r="38" spans="2:13" ht="63" customHeight="1">
      <c r="B38" s="594" t="s">
        <v>371</v>
      </c>
      <c r="C38" s="110" t="s">
        <v>372</v>
      </c>
      <c r="D38" s="111" t="s">
        <v>27</v>
      </c>
      <c r="E38" s="259">
        <f t="shared" si="4"/>
        <v>600</v>
      </c>
      <c r="F38" s="259">
        <v>600</v>
      </c>
      <c r="G38" s="424">
        <v>0</v>
      </c>
      <c r="H38" s="424">
        <v>0</v>
      </c>
      <c r="I38" s="424">
        <v>0</v>
      </c>
      <c r="J38" s="424">
        <v>0</v>
      </c>
      <c r="K38" s="111"/>
      <c r="L38" s="10"/>
      <c r="M38" s="462" t="s">
        <v>375</v>
      </c>
    </row>
    <row r="39" spans="2:13" ht="63" customHeight="1">
      <c r="B39" s="592">
        <v>10</v>
      </c>
      <c r="C39" s="593" t="s">
        <v>373</v>
      </c>
      <c r="D39" s="597" t="s">
        <v>27</v>
      </c>
      <c r="E39" s="595">
        <f t="shared" si="4"/>
        <v>250</v>
      </c>
      <c r="F39" s="595">
        <v>250</v>
      </c>
      <c r="G39" s="596">
        <v>0</v>
      </c>
      <c r="H39" s="596">
        <v>0</v>
      </c>
      <c r="I39" s="596">
        <v>0</v>
      </c>
      <c r="J39" s="596">
        <v>0</v>
      </c>
      <c r="K39" s="597" t="s">
        <v>31</v>
      </c>
      <c r="L39" s="598" t="s">
        <v>44</v>
      </c>
      <c r="M39" s="462" t="s">
        <v>374</v>
      </c>
    </row>
    <row r="40" spans="2:13" ht="63" customHeight="1">
      <c r="B40" s="592">
        <v>11</v>
      </c>
      <c r="C40" s="593" t="s">
        <v>376</v>
      </c>
      <c r="D40" s="597" t="s">
        <v>27</v>
      </c>
      <c r="E40" s="595">
        <f t="shared" si="4"/>
        <v>1200</v>
      </c>
      <c r="F40" s="595">
        <v>1200</v>
      </c>
      <c r="G40" s="596">
        <v>0</v>
      </c>
      <c r="H40" s="596">
        <v>0</v>
      </c>
      <c r="I40" s="596">
        <v>0</v>
      </c>
      <c r="J40" s="596">
        <v>0</v>
      </c>
      <c r="K40" s="597" t="s">
        <v>31</v>
      </c>
      <c r="L40" s="598"/>
      <c r="M40" s="462" t="s">
        <v>377</v>
      </c>
    </row>
    <row r="41" spans="2:13" ht="63" customHeight="1">
      <c r="B41" s="592">
        <v>12</v>
      </c>
      <c r="C41" s="593" t="s">
        <v>378</v>
      </c>
      <c r="D41" s="597" t="s">
        <v>27</v>
      </c>
      <c r="E41" s="595">
        <f t="shared" si="4"/>
        <v>1835</v>
      </c>
      <c r="F41" s="595">
        <f>SUM(F42:F46)</f>
        <v>1835</v>
      </c>
      <c r="G41" s="596">
        <f>SUM(G42:G46)</f>
        <v>0</v>
      </c>
      <c r="H41" s="596">
        <f>SUM(H42:H46)</f>
        <v>0</v>
      </c>
      <c r="I41" s="596">
        <f>SUM(I42:I46)</f>
        <v>0</v>
      </c>
      <c r="J41" s="596">
        <f>SUM(J42:J46)</f>
        <v>0</v>
      </c>
      <c r="K41" s="597" t="s">
        <v>31</v>
      </c>
      <c r="L41" s="598" t="s">
        <v>45</v>
      </c>
      <c r="M41" s="462"/>
    </row>
    <row r="42" spans="2:13" ht="63" customHeight="1">
      <c r="B42" s="333" t="s">
        <v>379</v>
      </c>
      <c r="C42" s="110" t="s">
        <v>380</v>
      </c>
      <c r="D42" s="111" t="s">
        <v>27</v>
      </c>
      <c r="E42" s="259">
        <f t="shared" si="4"/>
        <v>450</v>
      </c>
      <c r="F42" s="259">
        <v>450</v>
      </c>
      <c r="G42" s="424">
        <v>0</v>
      </c>
      <c r="H42" s="424">
        <v>0</v>
      </c>
      <c r="I42" s="424">
        <v>0</v>
      </c>
      <c r="J42" s="424">
        <v>0</v>
      </c>
      <c r="K42" s="111" t="s">
        <v>31</v>
      </c>
      <c r="L42" s="598"/>
      <c r="M42" s="462" t="s">
        <v>383</v>
      </c>
    </row>
    <row r="43" spans="2:13" ht="63" customHeight="1">
      <c r="B43" s="333" t="s">
        <v>381</v>
      </c>
      <c r="C43" s="110" t="s">
        <v>382</v>
      </c>
      <c r="D43" s="111" t="s">
        <v>27</v>
      </c>
      <c r="E43" s="259">
        <f t="shared" si="4"/>
        <v>185</v>
      </c>
      <c r="F43" s="259">
        <v>185</v>
      </c>
      <c r="G43" s="424">
        <v>0</v>
      </c>
      <c r="H43" s="424">
        <v>0</v>
      </c>
      <c r="I43" s="424">
        <v>0</v>
      </c>
      <c r="J43" s="424">
        <v>0</v>
      </c>
      <c r="K43" s="111" t="s">
        <v>31</v>
      </c>
      <c r="L43" s="535"/>
      <c r="M43" s="462"/>
    </row>
    <row r="44" spans="2:13" ht="63" customHeight="1">
      <c r="B44" s="333" t="s">
        <v>384</v>
      </c>
      <c r="C44" s="110" t="s">
        <v>385</v>
      </c>
      <c r="D44" s="111" t="s">
        <v>27</v>
      </c>
      <c r="E44" s="259">
        <f t="shared" si="4"/>
        <v>500</v>
      </c>
      <c r="F44" s="259">
        <v>500</v>
      </c>
      <c r="G44" s="424">
        <v>0</v>
      </c>
      <c r="H44" s="424">
        <v>0</v>
      </c>
      <c r="I44" s="424">
        <v>0</v>
      </c>
      <c r="J44" s="424">
        <v>0</v>
      </c>
      <c r="K44" s="111" t="s">
        <v>31</v>
      </c>
      <c r="L44" s="535"/>
      <c r="M44" s="462"/>
    </row>
    <row r="45" spans="2:13" ht="63" customHeight="1">
      <c r="B45" s="333" t="s">
        <v>386</v>
      </c>
      <c r="C45" s="110" t="s">
        <v>387</v>
      </c>
      <c r="D45" s="111" t="s">
        <v>27</v>
      </c>
      <c r="E45" s="259">
        <f t="shared" si="4"/>
        <v>200</v>
      </c>
      <c r="F45" s="259">
        <v>200</v>
      </c>
      <c r="G45" s="424">
        <v>0</v>
      </c>
      <c r="H45" s="424">
        <v>0</v>
      </c>
      <c r="I45" s="424">
        <v>0</v>
      </c>
      <c r="J45" s="424">
        <v>0</v>
      </c>
      <c r="K45" s="111" t="s">
        <v>31</v>
      </c>
      <c r="L45" s="535"/>
      <c r="M45" s="462"/>
    </row>
    <row r="46" spans="2:13" ht="67.5" customHeight="1">
      <c r="B46" s="333" t="s">
        <v>388</v>
      </c>
      <c r="C46" s="110" t="s">
        <v>389</v>
      </c>
      <c r="D46" s="111" t="s">
        <v>27</v>
      </c>
      <c r="E46" s="259">
        <f t="shared" si="4"/>
        <v>500</v>
      </c>
      <c r="F46" s="259">
        <v>500</v>
      </c>
      <c r="G46" s="424">
        <v>0</v>
      </c>
      <c r="H46" s="424">
        <v>0</v>
      </c>
      <c r="I46" s="424">
        <v>0</v>
      </c>
      <c r="J46" s="424">
        <v>0</v>
      </c>
      <c r="K46" s="111" t="s">
        <v>31</v>
      </c>
      <c r="L46" s="598"/>
      <c r="M46" s="462"/>
    </row>
    <row r="47" spans="2:13" ht="67.5" customHeight="1">
      <c r="B47" s="599" t="s">
        <v>390</v>
      </c>
      <c r="C47" s="593" t="s">
        <v>391</v>
      </c>
      <c r="D47" s="597" t="s">
        <v>27</v>
      </c>
      <c r="E47" s="595">
        <f t="shared" si="4"/>
        <v>30</v>
      </c>
      <c r="F47" s="595">
        <v>30</v>
      </c>
      <c r="G47" s="596">
        <v>0</v>
      </c>
      <c r="H47" s="596">
        <v>0</v>
      </c>
      <c r="I47" s="596">
        <v>0</v>
      </c>
      <c r="J47" s="596">
        <v>0</v>
      </c>
      <c r="K47" s="597" t="s">
        <v>31</v>
      </c>
      <c r="L47" s="598" t="s">
        <v>44</v>
      </c>
      <c r="M47" s="462"/>
    </row>
    <row r="48" spans="2:13" ht="67.5" customHeight="1" thickBot="1">
      <c r="B48" s="599" t="s">
        <v>392</v>
      </c>
      <c r="C48" s="593" t="s">
        <v>393</v>
      </c>
      <c r="D48" s="597" t="s">
        <v>27</v>
      </c>
      <c r="E48" s="595">
        <f t="shared" si="4"/>
        <v>280</v>
      </c>
      <c r="F48" s="595">
        <v>280</v>
      </c>
      <c r="G48" s="596">
        <v>0</v>
      </c>
      <c r="H48" s="596">
        <v>0</v>
      </c>
      <c r="I48" s="596">
        <v>0</v>
      </c>
      <c r="J48" s="596">
        <v>0</v>
      </c>
      <c r="K48" s="597" t="s">
        <v>31</v>
      </c>
      <c r="L48" s="598" t="s">
        <v>394</v>
      </c>
      <c r="M48" s="462" t="s">
        <v>395</v>
      </c>
    </row>
    <row r="49" spans="2:13" ht="22.5" customHeight="1">
      <c r="B49" s="182"/>
      <c r="C49" s="217" t="s">
        <v>169</v>
      </c>
      <c r="D49" s="217"/>
      <c r="E49" s="184">
        <f t="shared" si="4"/>
        <v>349925</v>
      </c>
      <c r="F49" s="184">
        <f>SUM(F51:F53)</f>
        <v>5725</v>
      </c>
      <c r="G49" s="184">
        <f>SUM(G51:G53)</f>
        <v>73700</v>
      </c>
      <c r="H49" s="184">
        <f>SUM(H51:H53)</f>
        <v>89300</v>
      </c>
      <c r="I49" s="184">
        <f>SUM(I51:I53)</f>
        <v>98600</v>
      </c>
      <c r="J49" s="184">
        <f>SUM(J51:J53)</f>
        <v>82600</v>
      </c>
      <c r="K49" s="217"/>
      <c r="L49" s="183"/>
      <c r="M49" s="185"/>
    </row>
    <row r="50" spans="2:13" ht="15">
      <c r="B50" s="189"/>
      <c r="C50" s="186" t="s">
        <v>207</v>
      </c>
      <c r="D50" s="218"/>
      <c r="E50" s="191"/>
      <c r="F50" s="191"/>
      <c r="G50" s="191"/>
      <c r="H50" s="191"/>
      <c r="I50" s="191"/>
      <c r="J50" s="191"/>
      <c r="K50" s="218"/>
      <c r="L50" s="190"/>
      <c r="M50" s="192"/>
    </row>
    <row r="51" spans="2:13" ht="24.75" customHeight="1">
      <c r="B51" s="189"/>
      <c r="C51" s="243"/>
      <c r="D51" s="347" t="s">
        <v>20</v>
      </c>
      <c r="E51" s="348">
        <f>SUM(F51:J51)</f>
        <v>15000</v>
      </c>
      <c r="F51" s="348">
        <f>F11</f>
        <v>0</v>
      </c>
      <c r="G51" s="348">
        <f aca="true" t="shared" si="5" ref="G51:J52">G11</f>
        <v>2800</v>
      </c>
      <c r="H51" s="348">
        <f t="shared" si="5"/>
        <v>0</v>
      </c>
      <c r="I51" s="348">
        <f t="shared" si="5"/>
        <v>12000</v>
      </c>
      <c r="J51" s="348">
        <f t="shared" si="5"/>
        <v>200</v>
      </c>
      <c r="K51" s="218"/>
      <c r="L51" s="190"/>
      <c r="M51" s="192"/>
    </row>
    <row r="52" spans="2:13" ht="25.5" customHeight="1">
      <c r="B52" s="189"/>
      <c r="C52" s="243"/>
      <c r="D52" s="347" t="s">
        <v>62</v>
      </c>
      <c r="E52" s="348">
        <f>SUM(F52:J52)</f>
        <v>100</v>
      </c>
      <c r="F52" s="348">
        <f>F12</f>
        <v>0</v>
      </c>
      <c r="G52" s="348">
        <f t="shared" si="5"/>
        <v>100</v>
      </c>
      <c r="H52" s="348">
        <f t="shared" si="5"/>
        <v>0</v>
      </c>
      <c r="I52" s="348">
        <f t="shared" si="5"/>
        <v>0</v>
      </c>
      <c r="J52" s="348">
        <f t="shared" si="5"/>
        <v>0</v>
      </c>
      <c r="K52" s="218"/>
      <c r="L52" s="190"/>
      <c r="M52" s="192"/>
    </row>
    <row r="53" spans="2:13" ht="27" customHeight="1" thickBot="1">
      <c r="B53" s="176"/>
      <c r="C53" s="187"/>
      <c r="D53" s="187" t="s">
        <v>27</v>
      </c>
      <c r="E53" s="177">
        <f>SUM(F53:J53)</f>
        <v>334825</v>
      </c>
      <c r="F53" s="177">
        <f>F8+F13+F23+F27+F30+F31+F32+F33+F36+F39+F40+F41+F47+F48</f>
        <v>5725</v>
      </c>
      <c r="G53" s="177">
        <f>G8+G13+G23+G27+G30+G31+G32+G33+G36+G39+G40+G41+G47+G48</f>
        <v>70800</v>
      </c>
      <c r="H53" s="177">
        <f>H8+H13+H23+H27+H30+H31+H32+H33+H36+H39+H40+H41+H47+H48</f>
        <v>89300</v>
      </c>
      <c r="I53" s="177">
        <f>I8+I13+I23+I27+I30+I31+I32+I33+I36+I39+I40+I41+I47+I48</f>
        <v>86600</v>
      </c>
      <c r="J53" s="177">
        <f>J8+J13+J23+J27+J30+J31+J32+J33+J36+J39+J40+J41+J47+J48</f>
        <v>82400</v>
      </c>
      <c r="K53" s="220"/>
      <c r="L53" s="179"/>
      <c r="M53" s="180"/>
    </row>
    <row r="54" spans="2:13" ht="30" customHeight="1">
      <c r="B54" s="67"/>
      <c r="C54" s="83"/>
      <c r="D54" s="70"/>
      <c r="E54" s="84"/>
      <c r="F54" s="84"/>
      <c r="G54" s="70"/>
      <c r="H54" s="70"/>
      <c r="I54" s="70"/>
      <c r="J54" s="70"/>
      <c r="K54" s="70"/>
      <c r="L54" s="67"/>
      <c r="M54" s="68"/>
    </row>
    <row r="55" spans="2:13" ht="54" customHeight="1">
      <c r="B55" s="80"/>
      <c r="C55" s="85"/>
      <c r="D55" s="87"/>
      <c r="E55" s="80"/>
      <c r="F55" s="80"/>
      <c r="G55" s="87"/>
      <c r="H55" s="87"/>
      <c r="I55" s="87"/>
      <c r="J55" s="87"/>
      <c r="K55" s="87"/>
      <c r="L55" s="67"/>
      <c r="M55" s="67"/>
    </row>
    <row r="56" spans="2:13" ht="31.5" customHeight="1">
      <c r="B56" s="67"/>
      <c r="C56" s="69"/>
      <c r="D56" s="70"/>
      <c r="E56" s="67"/>
      <c r="F56" s="67"/>
      <c r="G56" s="70"/>
      <c r="H56" s="70"/>
      <c r="I56" s="70"/>
      <c r="J56" s="70"/>
      <c r="K56" s="70"/>
      <c r="L56" s="67"/>
      <c r="M56" s="67"/>
    </row>
    <row r="57" spans="2:13" ht="31.5" customHeight="1">
      <c r="B57" s="67"/>
      <c r="C57" s="69"/>
      <c r="D57" s="70"/>
      <c r="E57" s="67"/>
      <c r="F57" s="67"/>
      <c r="G57" s="70"/>
      <c r="H57" s="70"/>
      <c r="I57" s="70"/>
      <c r="J57" s="70"/>
      <c r="K57" s="70"/>
      <c r="L57" s="67"/>
      <c r="M57" s="67"/>
    </row>
    <row r="58" spans="2:13" ht="31.5" customHeight="1">
      <c r="B58" s="67"/>
      <c r="C58" s="69"/>
      <c r="D58" s="70"/>
      <c r="E58" s="67"/>
      <c r="F58" s="67"/>
      <c r="G58" s="70"/>
      <c r="H58" s="70"/>
      <c r="I58" s="70"/>
      <c r="J58" s="70"/>
      <c r="K58" s="70"/>
      <c r="L58" s="67"/>
      <c r="M58" s="67"/>
    </row>
    <row r="59" spans="2:13" ht="47.25" customHeight="1">
      <c r="B59" s="67"/>
      <c r="C59" s="69"/>
      <c r="D59" s="70"/>
      <c r="E59" s="67"/>
      <c r="F59" s="67"/>
      <c r="G59" s="70"/>
      <c r="H59" s="70"/>
      <c r="I59" s="70"/>
      <c r="J59" s="70"/>
      <c r="K59" s="70"/>
      <c r="L59" s="67"/>
      <c r="M59" s="67"/>
    </row>
    <row r="60" spans="2:13" ht="31.5" customHeight="1">
      <c r="B60" s="67"/>
      <c r="C60" s="69"/>
      <c r="D60" s="70"/>
      <c r="E60" s="67"/>
      <c r="F60" s="67"/>
      <c r="G60" s="70"/>
      <c r="H60" s="70"/>
      <c r="I60" s="70"/>
      <c r="J60" s="70"/>
      <c r="K60" s="70"/>
      <c r="L60" s="67"/>
      <c r="M60" s="67"/>
    </row>
    <row r="61" spans="2:13" ht="43.5" customHeight="1">
      <c r="B61" s="82"/>
      <c r="C61" s="86"/>
      <c r="D61" s="70"/>
      <c r="E61" s="82"/>
      <c r="F61" s="82"/>
      <c r="G61" s="82"/>
      <c r="H61" s="82"/>
      <c r="I61" s="82"/>
      <c r="J61" s="82"/>
      <c r="K61" s="70"/>
      <c r="L61" s="67"/>
      <c r="M61" s="68"/>
    </row>
    <row r="62" spans="2:13" ht="17.25" customHeight="1">
      <c r="B62" s="67"/>
      <c r="C62" s="83"/>
      <c r="D62" s="70"/>
      <c r="E62" s="84"/>
      <c r="F62" s="84"/>
      <c r="G62" s="70"/>
      <c r="H62" s="70"/>
      <c r="I62" s="70"/>
      <c r="J62" s="70"/>
      <c r="K62" s="70"/>
      <c r="L62" s="67"/>
      <c r="M62" s="68"/>
    </row>
    <row r="63" spans="2:13" ht="39" customHeight="1">
      <c r="B63" s="80"/>
      <c r="C63" s="85"/>
      <c r="D63" s="88"/>
      <c r="E63" s="80"/>
      <c r="F63" s="80"/>
      <c r="G63" s="80"/>
      <c r="H63" s="80"/>
      <c r="I63" s="80"/>
      <c r="J63" s="80"/>
      <c r="K63" s="88"/>
      <c r="L63" s="67"/>
      <c r="M63" s="68"/>
    </row>
    <row r="64" spans="2:13" ht="17.25" customHeight="1">
      <c r="B64" s="67"/>
      <c r="C64" s="89"/>
      <c r="D64" s="70"/>
      <c r="E64" s="84"/>
      <c r="F64" s="84"/>
      <c r="G64" s="70"/>
      <c r="H64" s="70"/>
      <c r="I64" s="70"/>
      <c r="J64" s="70"/>
      <c r="K64" s="70"/>
      <c r="L64" s="67"/>
      <c r="M64" s="68"/>
    </row>
    <row r="65" spans="2:13" ht="37.5" customHeight="1">
      <c r="B65" s="67"/>
      <c r="C65" s="89"/>
      <c r="D65" s="70"/>
      <c r="E65" s="84"/>
      <c r="F65" s="84"/>
      <c r="G65" s="70"/>
      <c r="H65" s="70"/>
      <c r="I65" s="70"/>
      <c r="J65" s="70"/>
      <c r="K65" s="70"/>
      <c r="L65" s="67"/>
      <c r="M65" s="68"/>
    </row>
    <row r="66" spans="2:13" ht="37.5" customHeight="1">
      <c r="B66" s="67"/>
      <c r="C66" s="89"/>
      <c r="D66" s="70"/>
      <c r="E66" s="84"/>
      <c r="F66" s="84"/>
      <c r="G66" s="70"/>
      <c r="H66" s="70"/>
      <c r="I66" s="70"/>
      <c r="J66" s="70"/>
      <c r="K66" s="70"/>
      <c r="L66" s="67"/>
      <c r="M66" s="68"/>
    </row>
    <row r="67" spans="2:13" ht="37.5" customHeight="1">
      <c r="B67" s="67"/>
      <c r="C67" s="89"/>
      <c r="D67" s="70"/>
      <c r="E67" s="84"/>
      <c r="F67" s="84"/>
      <c r="G67" s="70"/>
      <c r="H67" s="70"/>
      <c r="I67" s="70"/>
      <c r="J67" s="70"/>
      <c r="K67" s="70"/>
      <c r="L67" s="67"/>
      <c r="M67" s="68"/>
    </row>
    <row r="68" spans="2:13" ht="74.25" customHeight="1">
      <c r="B68" s="67"/>
      <c r="C68" s="89"/>
      <c r="D68" s="70"/>
      <c r="E68" s="84"/>
      <c r="F68" s="84"/>
      <c r="G68" s="70"/>
      <c r="H68" s="70"/>
      <c r="I68" s="70"/>
      <c r="J68" s="70"/>
      <c r="K68" s="70"/>
      <c r="L68" s="67"/>
      <c r="M68" s="68"/>
    </row>
    <row r="69" spans="2:13" ht="62.25" customHeight="1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70"/>
      <c r="M69" s="68"/>
    </row>
    <row r="70" spans="2:13" ht="52.5" customHeight="1">
      <c r="B70" s="82"/>
      <c r="C70" s="81"/>
      <c r="D70" s="67"/>
      <c r="E70" s="82"/>
      <c r="F70" s="82"/>
      <c r="G70" s="82"/>
      <c r="H70" s="82"/>
      <c r="I70" s="82"/>
      <c r="J70" s="82"/>
      <c r="K70" s="67"/>
      <c r="L70" s="67"/>
      <c r="M70" s="68"/>
    </row>
    <row r="71" spans="2:13" ht="12.75">
      <c r="B71" s="67"/>
      <c r="C71" s="83"/>
      <c r="D71" s="67"/>
      <c r="E71" s="84"/>
      <c r="F71" s="84"/>
      <c r="G71" s="67"/>
      <c r="H71" s="67"/>
      <c r="I71" s="67"/>
      <c r="J71" s="67"/>
      <c r="K71" s="67"/>
      <c r="L71" s="67"/>
      <c r="M71" s="68"/>
    </row>
    <row r="72" spans="2:13" ht="12.75">
      <c r="B72" s="67"/>
      <c r="C72" s="83"/>
      <c r="D72" s="67"/>
      <c r="E72" s="84"/>
      <c r="F72" s="84"/>
      <c r="G72" s="67"/>
      <c r="H72" s="67"/>
      <c r="I72" s="67"/>
      <c r="J72" s="67"/>
      <c r="K72" s="67"/>
      <c r="L72" s="67"/>
      <c r="M72" s="68"/>
    </row>
    <row r="73" spans="2:13" ht="66" customHeight="1">
      <c r="B73" s="82"/>
      <c r="C73" s="81"/>
      <c r="D73" s="67"/>
      <c r="E73" s="82"/>
      <c r="F73" s="82"/>
      <c r="G73" s="82"/>
      <c r="H73" s="82"/>
      <c r="I73" s="82"/>
      <c r="J73" s="82"/>
      <c r="K73" s="67"/>
      <c r="L73" s="67"/>
      <c r="M73" s="68"/>
    </row>
    <row r="74" spans="2:13" ht="12.75">
      <c r="B74" s="67"/>
      <c r="C74" s="83"/>
      <c r="D74" s="67"/>
      <c r="E74" s="84"/>
      <c r="F74" s="84"/>
      <c r="G74" s="67"/>
      <c r="H74" s="67"/>
      <c r="I74" s="67"/>
      <c r="J74" s="67"/>
      <c r="K74" s="67"/>
      <c r="L74" s="67"/>
      <c r="M74" s="68"/>
    </row>
    <row r="75" spans="2:13" ht="12.75">
      <c r="B75" s="67"/>
      <c r="C75" s="83"/>
      <c r="D75" s="67"/>
      <c r="E75" s="84"/>
      <c r="F75" s="84"/>
      <c r="G75" s="67"/>
      <c r="H75" s="67"/>
      <c r="I75" s="67"/>
      <c r="J75" s="67"/>
      <c r="K75" s="67"/>
      <c r="L75" s="67"/>
      <c r="M75" s="68"/>
    </row>
    <row r="76" spans="2:13" ht="78.75" customHeight="1">
      <c r="B76" s="82"/>
      <c r="C76" s="86"/>
      <c r="D76" s="70"/>
      <c r="E76" s="82"/>
      <c r="F76" s="82"/>
      <c r="G76" s="82"/>
      <c r="H76" s="82"/>
      <c r="I76" s="82"/>
      <c r="J76" s="82"/>
      <c r="K76" s="70"/>
      <c r="L76" s="67"/>
      <c r="M76" s="68"/>
    </row>
    <row r="77" spans="2:13" ht="12.75">
      <c r="B77" s="67"/>
      <c r="C77" s="83"/>
      <c r="D77" s="70"/>
      <c r="E77" s="84"/>
      <c r="F77" s="84"/>
      <c r="G77" s="70"/>
      <c r="H77" s="70"/>
      <c r="I77" s="70"/>
      <c r="J77" s="70"/>
      <c r="K77" s="70"/>
      <c r="L77" s="67"/>
      <c r="M77" s="68"/>
    </row>
    <row r="78" spans="2:13" ht="12.75">
      <c r="B78" s="67"/>
      <c r="C78" s="83"/>
      <c r="D78" s="70"/>
      <c r="E78" s="84"/>
      <c r="F78" s="84"/>
      <c r="G78" s="70"/>
      <c r="H78" s="70"/>
      <c r="I78" s="70"/>
      <c r="J78" s="70"/>
      <c r="K78" s="70"/>
      <c r="L78" s="67"/>
      <c r="M78" s="68"/>
    </row>
    <row r="79" spans="2:13" ht="12.75">
      <c r="B79" s="67"/>
      <c r="C79" s="83"/>
      <c r="D79" s="70"/>
      <c r="E79" s="84"/>
      <c r="F79" s="84"/>
      <c r="G79" s="70"/>
      <c r="H79" s="70"/>
      <c r="I79" s="70"/>
      <c r="J79" s="70"/>
      <c r="K79" s="70"/>
      <c r="L79" s="67"/>
      <c r="M79" s="68"/>
    </row>
    <row r="80" spans="2:13" ht="52.5" customHeight="1">
      <c r="B80" s="82"/>
      <c r="C80" s="86"/>
      <c r="D80" s="70"/>
      <c r="E80" s="82"/>
      <c r="F80" s="82"/>
      <c r="G80" s="82"/>
      <c r="H80" s="82"/>
      <c r="I80" s="82"/>
      <c r="J80" s="82"/>
      <c r="K80" s="70"/>
      <c r="L80" s="67"/>
      <c r="M80" s="68"/>
    </row>
    <row r="81" spans="2:13" ht="12.75">
      <c r="B81" s="67"/>
      <c r="C81" s="83"/>
      <c r="D81" s="70"/>
      <c r="E81" s="84"/>
      <c r="F81" s="84"/>
      <c r="G81" s="70"/>
      <c r="H81" s="70"/>
      <c r="I81" s="70"/>
      <c r="J81" s="70"/>
      <c r="K81" s="70"/>
      <c r="L81" s="67"/>
      <c r="M81" s="68"/>
    </row>
    <row r="82" spans="2:13" ht="12.75">
      <c r="B82" s="67"/>
      <c r="C82" s="83"/>
      <c r="D82" s="70"/>
      <c r="E82" s="84"/>
      <c r="F82" s="84"/>
      <c r="G82" s="70"/>
      <c r="H82" s="70"/>
      <c r="I82" s="70"/>
      <c r="J82" s="70"/>
      <c r="K82" s="70"/>
      <c r="L82" s="67"/>
      <c r="M82" s="68"/>
    </row>
    <row r="83" spans="2:13" ht="12.75">
      <c r="B83" s="67"/>
      <c r="C83" s="69"/>
      <c r="D83" s="70"/>
      <c r="E83" s="67"/>
      <c r="F83" s="67"/>
      <c r="G83" s="70"/>
      <c r="H83" s="70"/>
      <c r="I83" s="70"/>
      <c r="J83" s="70"/>
      <c r="K83" s="70"/>
      <c r="L83" s="70"/>
      <c r="M83" s="68"/>
    </row>
    <row r="84" spans="2:13" ht="12.75">
      <c r="B84" s="67"/>
      <c r="C84" s="69"/>
      <c r="D84" s="70"/>
      <c r="E84" s="67"/>
      <c r="F84" s="67"/>
      <c r="G84" s="70"/>
      <c r="H84" s="70"/>
      <c r="I84" s="70"/>
      <c r="J84" s="70"/>
      <c r="K84" s="70"/>
      <c r="L84" s="70"/>
      <c r="M84" s="68"/>
    </row>
    <row r="85" spans="2:13" ht="12.75">
      <c r="B85" s="67"/>
      <c r="C85" s="69"/>
      <c r="D85" s="70"/>
      <c r="E85" s="67"/>
      <c r="F85" s="67"/>
      <c r="G85" s="70"/>
      <c r="H85" s="70"/>
      <c r="I85" s="70"/>
      <c r="J85" s="70"/>
      <c r="K85" s="70"/>
      <c r="L85" s="70"/>
      <c r="M85" s="68"/>
    </row>
    <row r="86" spans="2:13" ht="12.75">
      <c r="B86" s="72"/>
      <c r="C86" s="73"/>
      <c r="D86" s="90"/>
      <c r="E86" s="91"/>
      <c r="F86" s="91"/>
      <c r="G86" s="91"/>
      <c r="H86" s="91"/>
      <c r="I86" s="91"/>
      <c r="J86" s="91"/>
      <c r="K86" s="90"/>
      <c r="L86" s="74"/>
      <c r="M86" s="75"/>
    </row>
    <row r="87" spans="2:13" ht="12.75">
      <c r="B87" s="75"/>
      <c r="C87" s="73"/>
      <c r="D87" s="91"/>
      <c r="E87" s="91"/>
      <c r="F87" s="91"/>
      <c r="G87" s="816"/>
      <c r="H87" s="816"/>
      <c r="I87" s="816"/>
      <c r="J87" s="91"/>
      <c r="K87" s="90"/>
      <c r="L87" s="74"/>
      <c r="M87" s="75"/>
    </row>
    <row r="88" spans="2:13" ht="12.75">
      <c r="B88" s="71"/>
      <c r="C88" s="76"/>
      <c r="D88" s="92"/>
      <c r="E88" s="70"/>
      <c r="F88" s="70"/>
      <c r="G88" s="70"/>
      <c r="H88" s="70"/>
      <c r="I88" s="70"/>
      <c r="J88" s="70"/>
      <c r="K88" s="70"/>
      <c r="L88" s="71"/>
      <c r="M88" s="71"/>
    </row>
    <row r="89" spans="2:13" ht="12.75">
      <c r="B89" s="71"/>
      <c r="C89" s="76"/>
      <c r="D89" s="92"/>
      <c r="E89" s="70"/>
      <c r="F89" s="70"/>
      <c r="G89" s="70"/>
      <c r="H89" s="70"/>
      <c r="I89" s="70"/>
      <c r="J89" s="70"/>
      <c r="K89" s="70"/>
      <c r="L89" s="71"/>
      <c r="M89" s="71"/>
    </row>
    <row r="90" spans="2:13" ht="12.75">
      <c r="B90" s="71"/>
      <c r="C90" s="76"/>
      <c r="D90" s="92"/>
      <c r="E90" s="70"/>
      <c r="F90" s="70"/>
      <c r="G90" s="70"/>
      <c r="H90" s="70"/>
      <c r="I90" s="70"/>
      <c r="J90" s="70"/>
      <c r="K90" s="70"/>
      <c r="L90" s="71"/>
      <c r="M90" s="71"/>
    </row>
    <row r="91" spans="2:13" ht="12.75">
      <c r="B91" s="71"/>
      <c r="C91" s="76"/>
      <c r="D91" s="92"/>
      <c r="E91" s="70"/>
      <c r="F91" s="70"/>
      <c r="G91" s="70"/>
      <c r="H91" s="70"/>
      <c r="I91" s="70"/>
      <c r="J91" s="70"/>
      <c r="K91" s="70"/>
      <c r="L91" s="71"/>
      <c r="M91" s="71"/>
    </row>
    <row r="92" spans="2:13" ht="12.75">
      <c r="B92" s="71"/>
      <c r="C92" s="76"/>
      <c r="D92" s="70"/>
      <c r="E92" s="70"/>
      <c r="F92" s="70"/>
      <c r="G92" s="70"/>
      <c r="H92" s="70"/>
      <c r="I92" s="70"/>
      <c r="J92" s="70"/>
      <c r="K92" s="70"/>
      <c r="L92" s="71"/>
      <c r="M92" s="71"/>
    </row>
    <row r="93" spans="2:13" ht="12.75">
      <c r="B93" s="67"/>
      <c r="C93" s="69"/>
      <c r="D93" s="70"/>
      <c r="E93" s="69"/>
      <c r="F93" s="69"/>
      <c r="G93" s="71"/>
      <c r="H93" s="71"/>
      <c r="I93" s="71"/>
      <c r="J93" s="71"/>
      <c r="K93" s="70"/>
      <c r="L93" s="70"/>
      <c r="M93" s="68"/>
    </row>
    <row r="94" spans="2:3" ht="12.75">
      <c r="B94" s="79"/>
      <c r="C94" s="125"/>
    </row>
    <row r="95" spans="2:3" ht="12.75">
      <c r="B95" s="79"/>
      <c r="C95" s="125"/>
    </row>
    <row r="96" spans="2:3" ht="12.75">
      <c r="B96" s="79"/>
      <c r="C96" s="125"/>
    </row>
    <row r="97" spans="2:3" ht="12.75">
      <c r="B97" s="79"/>
      <c r="C97" s="125"/>
    </row>
    <row r="98" spans="2:3" ht="12.75">
      <c r="B98" s="79"/>
      <c r="C98" s="125"/>
    </row>
    <row r="99" spans="2:3" ht="12.75">
      <c r="B99" s="79"/>
      <c r="C99" s="125"/>
    </row>
    <row r="100" spans="2:3" ht="12.75">
      <c r="B100" s="79"/>
      <c r="C100" s="125"/>
    </row>
    <row r="101" spans="2:3" ht="12.75">
      <c r="B101" s="79"/>
      <c r="C101" s="125"/>
    </row>
    <row r="102" spans="2:3" ht="12.75">
      <c r="B102" s="79"/>
      <c r="C102" s="125"/>
    </row>
    <row r="103" spans="2:3" ht="12.75">
      <c r="B103" s="79"/>
      <c r="C103" s="125"/>
    </row>
    <row r="104" spans="2:3" ht="12.75">
      <c r="B104" s="79"/>
      <c r="C104" s="125"/>
    </row>
    <row r="105" spans="2:3" ht="12.75">
      <c r="B105" s="79"/>
      <c r="C105" s="125"/>
    </row>
    <row r="106" spans="2:3" ht="12.75">
      <c r="B106" s="79"/>
      <c r="C106" s="125"/>
    </row>
    <row r="107" spans="2:3" ht="12.75">
      <c r="B107" s="79"/>
      <c r="C107" s="125"/>
    </row>
    <row r="108" spans="2:3" ht="12.75">
      <c r="B108" s="79"/>
      <c r="C108" s="125"/>
    </row>
    <row r="109" spans="2:3" ht="12.75">
      <c r="B109" s="79"/>
      <c r="C109" s="125"/>
    </row>
    <row r="110" spans="2:3" ht="12.75">
      <c r="B110" s="79"/>
      <c r="C110" s="125"/>
    </row>
    <row r="111" spans="2:3" ht="12.75">
      <c r="B111" s="79"/>
      <c r="C111" s="125"/>
    </row>
    <row r="112" spans="2:3" ht="12.75">
      <c r="B112" s="79"/>
      <c r="C112" s="125"/>
    </row>
    <row r="113" spans="2:3" ht="12.75">
      <c r="B113" s="79"/>
      <c r="C113" s="125"/>
    </row>
    <row r="114" spans="2:3" ht="12.75">
      <c r="B114" s="79"/>
      <c r="C114" s="125"/>
    </row>
    <row r="115" spans="2:3" ht="12.75">
      <c r="B115" s="79"/>
      <c r="C115" s="125"/>
    </row>
    <row r="116" spans="2:3" ht="12.75">
      <c r="B116" s="79"/>
      <c r="C116" s="125"/>
    </row>
    <row r="117" spans="2:3" ht="12.75">
      <c r="B117" s="79"/>
      <c r="C117" s="125"/>
    </row>
    <row r="118" spans="2:3" ht="12.75">
      <c r="B118" s="79"/>
      <c r="C118" s="125"/>
    </row>
    <row r="119" spans="2:3" ht="12.75">
      <c r="B119" s="79"/>
      <c r="C119" s="125"/>
    </row>
    <row r="120" spans="2:3" ht="12.75">
      <c r="B120" s="79"/>
      <c r="C120" s="125"/>
    </row>
    <row r="121" spans="2:3" ht="12.75">
      <c r="B121" s="79"/>
      <c r="C121" s="125"/>
    </row>
    <row r="122" spans="2:3" ht="12.75">
      <c r="B122" s="79"/>
      <c r="C122" s="125"/>
    </row>
    <row r="123" spans="2:3" ht="12.75">
      <c r="B123" s="79"/>
      <c r="C123" s="125"/>
    </row>
    <row r="124" spans="2:3" ht="12.75">
      <c r="B124" s="79"/>
      <c r="C124" s="125"/>
    </row>
    <row r="125" spans="2:3" ht="12.75">
      <c r="B125" s="79"/>
      <c r="C125" s="125"/>
    </row>
    <row r="126" spans="2:3" ht="12.75">
      <c r="B126" s="79"/>
      <c r="C126" s="125"/>
    </row>
    <row r="127" spans="2:3" ht="12.75">
      <c r="B127" s="79"/>
      <c r="C127" s="125"/>
    </row>
    <row r="128" spans="2:3" ht="12.75">
      <c r="B128" s="79"/>
      <c r="C128" s="125"/>
    </row>
    <row r="129" spans="2:3" ht="12.75">
      <c r="B129" s="79"/>
      <c r="C129" s="125"/>
    </row>
    <row r="130" spans="2:3" ht="12.75">
      <c r="B130" s="79"/>
      <c r="C130" s="125"/>
    </row>
    <row r="131" spans="2:3" ht="12.75">
      <c r="B131" s="79"/>
      <c r="C131" s="125"/>
    </row>
    <row r="132" spans="2:3" ht="12.75">
      <c r="B132" s="79"/>
      <c r="C132" s="125"/>
    </row>
    <row r="133" spans="2:3" ht="12.75">
      <c r="B133" s="79"/>
      <c r="C133" s="125"/>
    </row>
    <row r="134" spans="2:3" ht="12.75">
      <c r="B134" s="79"/>
      <c r="C134" s="125"/>
    </row>
    <row r="135" spans="2:3" ht="12.75">
      <c r="B135" s="79"/>
      <c r="C135" s="125"/>
    </row>
    <row r="136" spans="2:3" ht="12.75">
      <c r="B136" s="79"/>
      <c r="C136" s="125"/>
    </row>
    <row r="137" spans="2:3" ht="12.75">
      <c r="B137" s="79"/>
      <c r="C137" s="125"/>
    </row>
    <row r="138" spans="2:3" ht="12.75">
      <c r="B138" s="79"/>
      <c r="C138" s="125"/>
    </row>
    <row r="139" spans="2:3" ht="12.75">
      <c r="B139" s="79"/>
      <c r="C139" s="125"/>
    </row>
    <row r="140" spans="2:3" ht="12.75">
      <c r="B140" s="79"/>
      <c r="C140" s="125"/>
    </row>
    <row r="141" spans="2:3" ht="12.75">
      <c r="B141" s="79"/>
      <c r="C141" s="125"/>
    </row>
    <row r="142" spans="2:3" ht="12.75">
      <c r="B142" s="79"/>
      <c r="C142" s="125"/>
    </row>
    <row r="143" spans="2:3" ht="12.75">
      <c r="B143" s="79"/>
      <c r="C143" s="125"/>
    </row>
    <row r="144" spans="2:3" ht="12.75">
      <c r="B144" s="79"/>
      <c r="C144" s="125"/>
    </row>
    <row r="145" spans="2:3" ht="12.75">
      <c r="B145" s="79"/>
      <c r="C145" s="125"/>
    </row>
    <row r="146" spans="2:3" ht="12.75">
      <c r="B146" s="79"/>
      <c r="C146" s="125"/>
    </row>
    <row r="147" spans="2:3" ht="12.75">
      <c r="B147" s="79"/>
      <c r="C147" s="125"/>
    </row>
    <row r="148" spans="2:3" ht="12.75">
      <c r="B148" s="79"/>
      <c r="C148" s="125"/>
    </row>
    <row r="149" spans="2:3" ht="12.75">
      <c r="B149" s="79"/>
      <c r="C149" s="125"/>
    </row>
    <row r="150" spans="2:3" ht="12.75">
      <c r="B150" s="79"/>
      <c r="C150" s="125"/>
    </row>
    <row r="151" spans="2:3" ht="12.75">
      <c r="B151" s="79"/>
      <c r="C151" s="125"/>
    </row>
    <row r="152" spans="2:3" ht="12.75">
      <c r="B152" s="79"/>
      <c r="C152" s="125"/>
    </row>
    <row r="153" spans="2:3" ht="12.75">
      <c r="B153" s="79"/>
      <c r="C153" s="125"/>
    </row>
    <row r="154" spans="2:3" ht="12.75">
      <c r="B154" s="79"/>
      <c r="C154" s="125"/>
    </row>
    <row r="155" spans="2:3" ht="12.75">
      <c r="B155" s="79"/>
      <c r="C155" s="125"/>
    </row>
    <row r="156" spans="2:3" ht="12.75">
      <c r="B156" s="79"/>
      <c r="C156" s="125"/>
    </row>
    <row r="157" spans="2:3" ht="12.75">
      <c r="B157" s="79"/>
      <c r="C157" s="125"/>
    </row>
    <row r="158" spans="2:3" ht="12.75">
      <c r="B158" s="79"/>
      <c r="C158" s="125"/>
    </row>
    <row r="159" spans="2:3" ht="12.75">
      <c r="B159" s="79"/>
      <c r="C159" s="125"/>
    </row>
    <row r="160" spans="2:3" ht="12.75">
      <c r="B160" s="79"/>
      <c r="C160" s="125"/>
    </row>
    <row r="161" spans="2:3" ht="12.75">
      <c r="B161" s="79"/>
      <c r="C161" s="125"/>
    </row>
    <row r="162" spans="2:3" ht="12.75">
      <c r="B162" s="79"/>
      <c r="C162" s="125"/>
    </row>
    <row r="163" spans="2:3" ht="12.75">
      <c r="B163" s="79"/>
      <c r="C163" s="125"/>
    </row>
    <row r="164" spans="2:3" ht="12.75">
      <c r="B164" s="79"/>
      <c r="C164" s="125"/>
    </row>
    <row r="165" spans="2:3" ht="12.75">
      <c r="B165" s="79"/>
      <c r="C165" s="125"/>
    </row>
    <row r="166" spans="2:3" ht="12.75">
      <c r="B166" s="79"/>
      <c r="C166" s="125"/>
    </row>
    <row r="167" spans="2:3" ht="12.75">
      <c r="B167" s="79"/>
      <c r="C167" s="125"/>
    </row>
    <row r="168" spans="2:3" ht="12.75">
      <c r="B168" s="79"/>
      <c r="C168" s="125"/>
    </row>
    <row r="169" spans="2:3" ht="12.75">
      <c r="B169" s="79"/>
      <c r="C169" s="125"/>
    </row>
    <row r="170" spans="2:3" ht="12.75">
      <c r="B170" s="79"/>
      <c r="C170" s="125"/>
    </row>
    <row r="171" spans="2:3" ht="12.75">
      <c r="B171" s="79"/>
      <c r="C171" s="125"/>
    </row>
    <row r="172" spans="2:3" ht="12.75">
      <c r="B172" s="79"/>
      <c r="C172" s="125"/>
    </row>
    <row r="173" spans="2:3" ht="12.75">
      <c r="B173" s="79"/>
      <c r="C173" s="125"/>
    </row>
    <row r="174" spans="2:3" ht="12.75">
      <c r="B174" s="79"/>
      <c r="C174" s="125"/>
    </row>
    <row r="175" spans="2:3" ht="12.75">
      <c r="B175" s="79"/>
      <c r="C175" s="125"/>
    </row>
    <row r="176" spans="2:3" ht="12.75">
      <c r="B176" s="79"/>
      <c r="C176" s="125"/>
    </row>
    <row r="177" spans="2:3" ht="12.75">
      <c r="B177" s="79"/>
      <c r="C177" s="125"/>
    </row>
    <row r="178" spans="2:3" ht="12.75">
      <c r="B178" s="79"/>
      <c r="C178" s="125"/>
    </row>
    <row r="179" spans="2:3" ht="12.75">
      <c r="B179" s="79"/>
      <c r="C179" s="125"/>
    </row>
    <row r="180" spans="2:3" ht="12.75">
      <c r="B180" s="79"/>
      <c r="C180" s="125"/>
    </row>
    <row r="181" spans="2:3" ht="12.75">
      <c r="B181" s="79"/>
      <c r="C181" s="125"/>
    </row>
    <row r="182" spans="2:3" ht="12.75">
      <c r="B182" s="79"/>
      <c r="C182" s="125"/>
    </row>
    <row r="183" spans="2:3" ht="12.75">
      <c r="B183" s="79"/>
      <c r="C183" s="125"/>
    </row>
    <row r="184" spans="2:3" ht="12.75">
      <c r="B184" s="79"/>
      <c r="C184" s="125"/>
    </row>
    <row r="185" spans="2:3" ht="12.75">
      <c r="B185" s="79"/>
      <c r="C185" s="125"/>
    </row>
    <row r="186" spans="2:3" ht="12.75">
      <c r="B186" s="79"/>
      <c r="C186" s="125"/>
    </row>
    <row r="187" spans="2:3" ht="12.75">
      <c r="B187" s="79"/>
      <c r="C187" s="125"/>
    </row>
    <row r="188" spans="2:3" ht="12.75">
      <c r="B188" s="79"/>
      <c r="C188" s="125"/>
    </row>
    <row r="189" spans="2:3" ht="12.75">
      <c r="B189" s="79"/>
      <c r="C189" s="125"/>
    </row>
    <row r="190" spans="2:3" ht="12.75">
      <c r="B190" s="79"/>
      <c r="C190" s="125"/>
    </row>
    <row r="191" spans="2:3" ht="12.75">
      <c r="B191" s="79"/>
      <c r="C191" s="125"/>
    </row>
    <row r="192" spans="2:3" ht="12.75">
      <c r="B192" s="79"/>
      <c r="C192" s="125"/>
    </row>
    <row r="193" spans="2:3" ht="12.75">
      <c r="B193" s="79"/>
      <c r="C193" s="125"/>
    </row>
    <row r="194" spans="2:3" ht="12.75">
      <c r="B194" s="79"/>
      <c r="C194" s="125"/>
    </row>
    <row r="195" spans="2:3" ht="12.75">
      <c r="B195" s="79"/>
      <c r="C195" s="125"/>
    </row>
    <row r="196" spans="2:3" ht="12.75">
      <c r="B196" s="79"/>
      <c r="C196" s="125"/>
    </row>
    <row r="197" spans="2:3" ht="12.75">
      <c r="B197" s="79"/>
      <c r="C197" s="125"/>
    </row>
    <row r="198" spans="2:3" ht="12.75">
      <c r="B198" s="79"/>
      <c r="C198" s="125"/>
    </row>
    <row r="199" spans="2:3" ht="12.75">
      <c r="B199" s="79"/>
      <c r="C199" s="125"/>
    </row>
    <row r="200" spans="2:3" ht="12.75">
      <c r="B200" s="79"/>
      <c r="C200" s="125"/>
    </row>
    <row r="201" spans="2:3" ht="12.75">
      <c r="B201" s="79"/>
      <c r="C201" s="125"/>
    </row>
    <row r="202" spans="2:3" ht="12.75">
      <c r="B202" s="79"/>
      <c r="C202" s="125"/>
    </row>
    <row r="203" spans="2:3" ht="12.75">
      <c r="B203" s="79"/>
      <c r="C203" s="125"/>
    </row>
    <row r="204" spans="2:3" ht="12.75">
      <c r="B204" s="79"/>
      <c r="C204" s="125"/>
    </row>
    <row r="205" spans="2:3" ht="12.75">
      <c r="B205" s="79"/>
      <c r="C205" s="125"/>
    </row>
    <row r="206" spans="2:3" ht="12.75">
      <c r="B206" s="79"/>
      <c r="C206" s="125"/>
    </row>
    <row r="207" spans="2:3" ht="12.75">
      <c r="B207" s="79"/>
      <c r="C207" s="125"/>
    </row>
    <row r="208" spans="2:3" ht="12.75">
      <c r="B208" s="79"/>
      <c r="C208" s="125"/>
    </row>
    <row r="209" spans="2:3" ht="12.75">
      <c r="B209" s="79"/>
      <c r="C209" s="125"/>
    </row>
    <row r="210" spans="2:3" ht="12.75">
      <c r="B210" s="79"/>
      <c r="C210" s="125"/>
    </row>
    <row r="211" spans="2:3" ht="12.75">
      <c r="B211" s="79"/>
      <c r="C211" s="125"/>
    </row>
    <row r="212" spans="2:3" ht="12.75">
      <c r="B212" s="79"/>
      <c r="C212" s="125"/>
    </row>
    <row r="213" spans="2:3" ht="12.75">
      <c r="B213" s="79"/>
      <c r="C213" s="125"/>
    </row>
    <row r="214" spans="2:3" ht="12.75">
      <c r="B214" s="79"/>
      <c r="C214" s="125"/>
    </row>
    <row r="215" spans="2:3" ht="12.75">
      <c r="B215" s="79"/>
      <c r="C215" s="125"/>
    </row>
    <row r="216" spans="2:3" ht="12.75">
      <c r="B216" s="79"/>
      <c r="C216" s="125"/>
    </row>
    <row r="217" spans="2:3" ht="12.75">
      <c r="B217" s="79"/>
      <c r="C217" s="125"/>
    </row>
    <row r="218" spans="2:3" ht="12.75">
      <c r="B218" s="79"/>
      <c r="C218" s="125"/>
    </row>
    <row r="219" spans="2:3" ht="12.75">
      <c r="B219" s="79"/>
      <c r="C219" s="125"/>
    </row>
    <row r="220" spans="2:3" ht="12.75">
      <c r="B220" s="79"/>
      <c r="C220" s="125"/>
    </row>
    <row r="221" spans="2:3" ht="12.75">
      <c r="B221" s="79"/>
      <c r="C221" s="125"/>
    </row>
    <row r="222" spans="2:3" ht="12.75">
      <c r="B222" s="79"/>
      <c r="C222" s="125"/>
    </row>
    <row r="223" spans="2:3" ht="12.75">
      <c r="B223" s="79"/>
      <c r="C223" s="125"/>
    </row>
    <row r="224" spans="2:3" ht="12.75">
      <c r="B224" s="79"/>
      <c r="C224" s="125"/>
    </row>
    <row r="225" spans="2:3" ht="12.75">
      <c r="B225" s="79"/>
      <c r="C225" s="125"/>
    </row>
    <row r="226" spans="2:3" ht="12.75">
      <c r="B226" s="79"/>
      <c r="C226" s="125"/>
    </row>
    <row r="227" spans="2:3" ht="12.75">
      <c r="B227" s="79"/>
      <c r="C227" s="125"/>
    </row>
    <row r="228" spans="2:3" ht="12.75">
      <c r="B228" s="79"/>
      <c r="C228" s="125"/>
    </row>
    <row r="229" spans="2:3" ht="12.75">
      <c r="B229" s="79"/>
      <c r="C229" s="125"/>
    </row>
    <row r="230" spans="2:3" ht="12.75">
      <c r="B230" s="79"/>
      <c r="C230" s="125"/>
    </row>
    <row r="231" spans="2:3" ht="12.75">
      <c r="B231" s="79"/>
      <c r="C231" s="125"/>
    </row>
    <row r="232" spans="2:3" ht="12.75">
      <c r="B232" s="79"/>
      <c r="C232" s="125"/>
    </row>
    <row r="233" spans="2:3" ht="12.75">
      <c r="B233" s="79"/>
      <c r="C233" s="125"/>
    </row>
    <row r="234" spans="2:3" ht="12.75">
      <c r="B234" s="79"/>
      <c r="C234" s="125"/>
    </row>
    <row r="235" spans="2:3" ht="12.75">
      <c r="B235" s="79"/>
      <c r="C235" s="125"/>
    </row>
    <row r="236" spans="2:3" ht="12.75">
      <c r="B236" s="79"/>
      <c r="C236" s="125"/>
    </row>
    <row r="237" spans="2:3" ht="12.75">
      <c r="B237" s="79"/>
      <c r="C237" s="125"/>
    </row>
    <row r="238" spans="2:3" ht="12.75">
      <c r="B238" s="79"/>
      <c r="C238" s="125"/>
    </row>
    <row r="239" spans="2:3" ht="12.75">
      <c r="B239" s="79"/>
      <c r="C239" s="125"/>
    </row>
    <row r="240" spans="2:3" ht="12.75">
      <c r="B240" s="79"/>
      <c r="C240" s="125"/>
    </row>
    <row r="241" spans="2:3" ht="12.75">
      <c r="B241" s="79"/>
      <c r="C241" s="125"/>
    </row>
    <row r="242" spans="2:3" ht="12.75">
      <c r="B242" s="79"/>
      <c r="C242" s="125"/>
    </row>
    <row r="243" spans="2:3" ht="12.75">
      <c r="B243" s="79"/>
      <c r="C243" s="125"/>
    </row>
    <row r="244" spans="2:3" ht="12.75">
      <c r="B244" s="79"/>
      <c r="C244" s="125"/>
    </row>
    <row r="245" spans="2:3" ht="12.75">
      <c r="B245" s="79"/>
      <c r="C245" s="125"/>
    </row>
    <row r="246" spans="2:3" ht="12.75">
      <c r="B246" s="79"/>
      <c r="C246" s="125"/>
    </row>
    <row r="247" spans="2:3" ht="12.75">
      <c r="B247" s="79"/>
      <c r="C247" s="125"/>
    </row>
    <row r="248" spans="2:3" ht="12.75">
      <c r="B248" s="79"/>
      <c r="C248" s="125"/>
    </row>
    <row r="249" spans="2:3" ht="12.75">
      <c r="B249" s="79"/>
      <c r="C249" s="125"/>
    </row>
    <row r="250" spans="2:3" ht="12.75">
      <c r="B250" s="79"/>
      <c r="C250" s="125"/>
    </row>
    <row r="251" spans="2:3" ht="12.75">
      <c r="B251" s="79"/>
      <c r="C251" s="125"/>
    </row>
    <row r="252" spans="2:3" ht="12.75">
      <c r="B252" s="79"/>
      <c r="C252" s="125"/>
    </row>
    <row r="253" spans="2:3" ht="12.75">
      <c r="B253" s="79"/>
      <c r="C253" s="125"/>
    </row>
    <row r="254" spans="2:3" ht="12.75">
      <c r="B254" s="79"/>
      <c r="C254" s="125"/>
    </row>
    <row r="255" spans="2:3" ht="12.75">
      <c r="B255" s="79"/>
      <c r="C255" s="125"/>
    </row>
    <row r="256" spans="2:3" ht="12.75">
      <c r="B256" s="79"/>
      <c r="C256" s="125"/>
    </row>
    <row r="257" spans="2:3" ht="12.75">
      <c r="B257" s="79"/>
      <c r="C257" s="125"/>
    </row>
    <row r="258" spans="2:3" ht="12.75">
      <c r="B258" s="79"/>
      <c r="C258" s="125"/>
    </row>
    <row r="259" spans="2:3" ht="12.75">
      <c r="B259" s="79"/>
      <c r="C259" s="125"/>
    </row>
    <row r="260" spans="2:3" ht="12.75">
      <c r="B260" s="79"/>
      <c r="C260" s="125"/>
    </row>
    <row r="261" spans="2:3" ht="12.75">
      <c r="B261" s="79"/>
      <c r="C261" s="125"/>
    </row>
    <row r="262" spans="2:3" ht="12.75">
      <c r="B262" s="79"/>
      <c r="C262" s="125"/>
    </row>
    <row r="263" spans="2:3" ht="12.75">
      <c r="B263" s="79"/>
      <c r="C263" s="125"/>
    </row>
    <row r="264" spans="2:3" ht="12.75">
      <c r="B264" s="79"/>
      <c r="C264" s="125"/>
    </row>
    <row r="265" spans="2:3" ht="12.75">
      <c r="B265" s="79"/>
      <c r="C265" s="125"/>
    </row>
    <row r="266" spans="2:3" ht="12.75">
      <c r="B266" s="79"/>
      <c r="C266" s="125"/>
    </row>
    <row r="267" spans="2:3" ht="12.75">
      <c r="B267" s="79"/>
      <c r="C267" s="125"/>
    </row>
    <row r="268" spans="2:3" ht="12.75">
      <c r="B268" s="79"/>
      <c r="C268" s="125"/>
    </row>
    <row r="269" spans="2:3" ht="12.75">
      <c r="B269" s="79"/>
      <c r="C269" s="125"/>
    </row>
    <row r="270" spans="2:3" ht="12.75">
      <c r="B270" s="79"/>
      <c r="C270" s="125"/>
    </row>
    <row r="271" spans="2:3" ht="12.75">
      <c r="B271" s="79"/>
      <c r="C271" s="125"/>
    </row>
    <row r="272" spans="2:3" ht="12.75">
      <c r="B272" s="79"/>
      <c r="C272" s="125"/>
    </row>
    <row r="273" spans="2:3" ht="12.75">
      <c r="B273" s="79"/>
      <c r="C273" s="125"/>
    </row>
    <row r="274" spans="2:3" ht="12.75">
      <c r="B274" s="79"/>
      <c r="C274" s="125"/>
    </row>
    <row r="275" spans="2:3" ht="12.75">
      <c r="B275" s="79"/>
      <c r="C275" s="125"/>
    </row>
    <row r="276" spans="2:3" ht="12.75">
      <c r="B276" s="79"/>
      <c r="C276" s="125"/>
    </row>
    <row r="277" spans="2:3" ht="12.75">
      <c r="B277" s="79"/>
      <c r="C277" s="125"/>
    </row>
    <row r="278" spans="2:3" ht="12.75">
      <c r="B278" s="79"/>
      <c r="C278" s="125"/>
    </row>
    <row r="279" spans="2:3" ht="12.75">
      <c r="B279" s="79"/>
      <c r="C279" s="125"/>
    </row>
    <row r="280" spans="2:3" ht="12.75">
      <c r="B280" s="79"/>
      <c r="C280" s="125"/>
    </row>
    <row r="281" spans="2:3" ht="12.75">
      <c r="B281" s="79"/>
      <c r="C281" s="125"/>
    </row>
    <row r="282" spans="2:3" ht="12.75">
      <c r="B282" s="79"/>
      <c r="C282" s="125"/>
    </row>
    <row r="283" spans="2:3" ht="12.75">
      <c r="B283" s="79"/>
      <c r="C283" s="125"/>
    </row>
    <row r="284" spans="2:3" ht="12.75">
      <c r="B284" s="79"/>
      <c r="C284" s="125"/>
    </row>
    <row r="285" spans="2:3" ht="12.75">
      <c r="B285" s="79"/>
      <c r="C285" s="125"/>
    </row>
    <row r="286" spans="2:3" ht="12.75">
      <c r="B286" s="79"/>
      <c r="C286" s="125"/>
    </row>
    <row r="287" spans="2:3" ht="12.75">
      <c r="B287" s="79"/>
      <c r="C287" s="125"/>
    </row>
    <row r="288" spans="2:3" ht="12.75">
      <c r="B288" s="79"/>
      <c r="C288" s="125"/>
    </row>
    <row r="289" spans="2:3" ht="12.75">
      <c r="B289" s="79"/>
      <c r="C289" s="125"/>
    </row>
    <row r="290" spans="2:3" ht="12.75">
      <c r="B290" s="79"/>
      <c r="C290" s="125"/>
    </row>
    <row r="291" spans="2:3" ht="12.75">
      <c r="B291" s="79"/>
      <c r="C291" s="125"/>
    </row>
    <row r="292" spans="2:3" ht="12.75">
      <c r="B292" s="79"/>
      <c r="C292" s="125"/>
    </row>
    <row r="293" spans="2:3" ht="12.75">
      <c r="B293" s="79"/>
      <c r="C293" s="125"/>
    </row>
    <row r="294" spans="2:3" ht="12.75">
      <c r="B294" s="79"/>
      <c r="C294" s="125"/>
    </row>
    <row r="295" spans="2:3" ht="12.75">
      <c r="B295" s="79"/>
      <c r="C295" s="125"/>
    </row>
    <row r="296" spans="2:3" ht="12.75">
      <c r="B296" s="79"/>
      <c r="C296" s="125"/>
    </row>
    <row r="297" spans="2:3" ht="12.75">
      <c r="B297" s="79"/>
      <c r="C297" s="125"/>
    </row>
    <row r="298" spans="2:3" ht="12.75">
      <c r="B298" s="79"/>
      <c r="C298" s="125"/>
    </row>
    <row r="299" spans="2:3" ht="12.75">
      <c r="B299" s="79"/>
      <c r="C299" s="125"/>
    </row>
    <row r="300" spans="2:3" ht="12.75">
      <c r="B300" s="79"/>
      <c r="C300" s="125"/>
    </row>
    <row r="301" spans="2:3" ht="12.75">
      <c r="B301" s="79"/>
      <c r="C301" s="125"/>
    </row>
    <row r="302" spans="2:3" ht="12.75">
      <c r="B302" s="79"/>
      <c r="C302" s="125"/>
    </row>
    <row r="303" spans="2:3" ht="12.75">
      <c r="B303" s="79"/>
      <c r="C303" s="125"/>
    </row>
    <row r="304" spans="2:3" ht="12.75">
      <c r="B304" s="79"/>
      <c r="C304" s="125"/>
    </row>
    <row r="305" spans="2:3" ht="12.75">
      <c r="B305" s="79"/>
      <c r="C305" s="125"/>
    </row>
    <row r="306" spans="2:3" ht="12.75">
      <c r="B306" s="79"/>
      <c r="C306" s="125"/>
    </row>
    <row r="307" spans="2:3" ht="12.75">
      <c r="B307" s="79"/>
      <c r="C307" s="125"/>
    </row>
    <row r="308" spans="2:3" ht="12.75">
      <c r="B308" s="79"/>
      <c r="C308" s="125"/>
    </row>
    <row r="309" spans="2:3" ht="12.75">
      <c r="B309" s="79"/>
      <c r="C309" s="125"/>
    </row>
    <row r="310" spans="2:3" ht="12.75">
      <c r="B310" s="79"/>
      <c r="C310" s="125"/>
    </row>
    <row r="311" spans="2:3" ht="12.75">
      <c r="B311" s="79"/>
      <c r="C311" s="125"/>
    </row>
    <row r="312" spans="2:3" ht="12.75">
      <c r="B312" s="79"/>
      <c r="C312" s="125"/>
    </row>
    <row r="313" spans="2:3" ht="12.75">
      <c r="B313" s="79"/>
      <c r="C313" s="125"/>
    </row>
    <row r="314" spans="2:3" ht="12.75">
      <c r="B314" s="79"/>
      <c r="C314" s="125"/>
    </row>
    <row r="315" spans="2:3" ht="12.75">
      <c r="B315" s="79"/>
      <c r="C315" s="125"/>
    </row>
    <row r="316" spans="2:3" ht="12.75">
      <c r="B316" s="79"/>
      <c r="C316" s="125"/>
    </row>
    <row r="317" spans="2:3" ht="12.75">
      <c r="B317" s="79"/>
      <c r="C317" s="125"/>
    </row>
    <row r="318" spans="2:3" ht="12.75">
      <c r="B318" s="79"/>
      <c r="C318" s="125"/>
    </row>
    <row r="319" spans="2:3" ht="12.75">
      <c r="B319" s="79"/>
      <c r="C319" s="125"/>
    </row>
    <row r="320" spans="2:3" ht="12.75">
      <c r="B320" s="79"/>
      <c r="C320" s="125"/>
    </row>
    <row r="321" spans="2:3" ht="12.75">
      <c r="B321" s="79"/>
      <c r="C321" s="125"/>
    </row>
    <row r="322" spans="2:3" ht="12.75">
      <c r="B322" s="79"/>
      <c r="C322" s="125"/>
    </row>
    <row r="323" spans="2:3" ht="12.75">
      <c r="B323" s="79"/>
      <c r="C323" s="125"/>
    </row>
    <row r="324" spans="2:3" ht="12.75">
      <c r="B324" s="79"/>
      <c r="C324" s="125"/>
    </row>
    <row r="325" spans="2:3" ht="12.75">
      <c r="B325" s="79"/>
      <c r="C325" s="125"/>
    </row>
    <row r="326" spans="2:3" ht="12.75">
      <c r="B326" s="79"/>
      <c r="C326" s="125"/>
    </row>
    <row r="327" spans="2:3" ht="12.75">
      <c r="B327" s="79"/>
      <c r="C327" s="125"/>
    </row>
    <row r="328" spans="2:3" ht="12.75">
      <c r="B328" s="79"/>
      <c r="C328" s="125"/>
    </row>
    <row r="329" spans="2:3" ht="12.75">
      <c r="B329" s="79"/>
      <c r="C329" s="125"/>
    </row>
    <row r="330" spans="2:3" ht="12.75">
      <c r="B330" s="79"/>
      <c r="C330" s="125"/>
    </row>
    <row r="331" spans="2:3" ht="12.75">
      <c r="B331" s="79"/>
      <c r="C331" s="125"/>
    </row>
    <row r="332" spans="2:3" ht="12.75">
      <c r="B332" s="79"/>
      <c r="C332" s="125"/>
    </row>
    <row r="333" spans="2:3" ht="12.75">
      <c r="B333" s="79"/>
      <c r="C333" s="125"/>
    </row>
    <row r="334" spans="2:3" ht="12.75">
      <c r="B334" s="79"/>
      <c r="C334" s="125"/>
    </row>
    <row r="335" spans="2:3" ht="12.75">
      <c r="B335" s="79"/>
      <c r="C335" s="125"/>
    </row>
    <row r="336" spans="2:3" ht="12.75">
      <c r="B336" s="79"/>
      <c r="C336" s="125"/>
    </row>
    <row r="337" spans="2:3" ht="12.75">
      <c r="B337" s="79"/>
      <c r="C337" s="125"/>
    </row>
    <row r="338" spans="2:3" ht="12.75">
      <c r="B338" s="79"/>
      <c r="C338" s="125"/>
    </row>
    <row r="339" spans="2:3" ht="12.75">
      <c r="B339" s="79"/>
      <c r="C339" s="125"/>
    </row>
    <row r="340" spans="2:3" ht="12.75">
      <c r="B340" s="79"/>
      <c r="C340" s="125"/>
    </row>
    <row r="341" spans="2:3" ht="12.75">
      <c r="B341" s="79"/>
      <c r="C341" s="125"/>
    </row>
    <row r="342" spans="2:3" ht="12.75">
      <c r="B342" s="79"/>
      <c r="C342" s="125"/>
    </row>
    <row r="343" spans="2:3" ht="12.75">
      <c r="B343" s="79"/>
      <c r="C343" s="125"/>
    </row>
    <row r="344" spans="2:3" ht="12.75">
      <c r="B344" s="79"/>
      <c r="C344" s="125"/>
    </row>
    <row r="345" spans="2:3" ht="12.75">
      <c r="B345" s="79"/>
      <c r="C345" s="125"/>
    </row>
    <row r="346" spans="2:3" ht="12.75">
      <c r="B346" s="79"/>
      <c r="C346" s="125"/>
    </row>
    <row r="347" spans="2:3" ht="12.75">
      <c r="B347" s="79"/>
      <c r="C347" s="125"/>
    </row>
    <row r="348" spans="2:3" ht="12.75">
      <c r="B348" s="79"/>
      <c r="C348" s="125"/>
    </row>
    <row r="349" spans="2:3" ht="12.75">
      <c r="B349" s="79"/>
      <c r="C349" s="125"/>
    </row>
    <row r="350" spans="2:3" ht="12.75">
      <c r="B350" s="79"/>
      <c r="C350" s="125"/>
    </row>
    <row r="351" spans="2:3" ht="12.75">
      <c r="B351" s="79"/>
      <c r="C351" s="125"/>
    </row>
    <row r="352" spans="2:3" ht="12.75">
      <c r="B352" s="79"/>
      <c r="C352" s="125"/>
    </row>
    <row r="353" spans="2:3" ht="12.75">
      <c r="B353" s="79"/>
      <c r="C353" s="125"/>
    </row>
    <row r="354" spans="2:3" ht="12.75">
      <c r="B354" s="79"/>
      <c r="C354" s="125"/>
    </row>
    <row r="355" spans="2:3" ht="12.75">
      <c r="B355" s="79"/>
      <c r="C355" s="125"/>
    </row>
    <row r="356" spans="2:3" ht="12.75">
      <c r="B356" s="79"/>
      <c r="C356" s="125"/>
    </row>
    <row r="357" spans="2:3" ht="12.75">
      <c r="B357" s="79"/>
      <c r="C357" s="125"/>
    </row>
    <row r="358" spans="2:3" ht="12.75">
      <c r="B358" s="79"/>
      <c r="C358" s="125"/>
    </row>
    <row r="359" spans="2:3" ht="12.75">
      <c r="B359" s="79"/>
      <c r="C359" s="125"/>
    </row>
    <row r="360" spans="2:3" ht="12.75">
      <c r="B360" s="79"/>
      <c r="C360" s="125"/>
    </row>
    <row r="361" spans="2:3" ht="12.75">
      <c r="B361" s="79"/>
      <c r="C361" s="125"/>
    </row>
    <row r="362" spans="2:3" ht="12.75">
      <c r="B362" s="79"/>
      <c r="C362" s="125"/>
    </row>
    <row r="363" spans="2:3" ht="12.75">
      <c r="B363" s="79"/>
      <c r="C363" s="125"/>
    </row>
    <row r="364" spans="2:3" ht="12.75">
      <c r="B364" s="79"/>
      <c r="C364" s="125"/>
    </row>
    <row r="365" spans="2:3" ht="12.75">
      <c r="B365" s="79"/>
      <c r="C365" s="125"/>
    </row>
    <row r="366" spans="2:3" ht="12.75">
      <c r="B366" s="79"/>
      <c r="C366" s="125"/>
    </row>
    <row r="367" spans="2:3" ht="12.75">
      <c r="B367" s="79"/>
      <c r="C367" s="125"/>
    </row>
    <row r="368" spans="2:3" ht="12.75">
      <c r="B368" s="79"/>
      <c r="C368" s="125"/>
    </row>
    <row r="369" spans="2:3" ht="12.75">
      <c r="B369" s="79"/>
      <c r="C369" s="125"/>
    </row>
    <row r="370" spans="2:3" ht="12.75">
      <c r="B370" s="79"/>
      <c r="C370" s="125"/>
    </row>
    <row r="371" spans="2:3" ht="12.75">
      <c r="B371" s="79"/>
      <c r="C371" s="125"/>
    </row>
    <row r="372" spans="2:3" ht="12.75">
      <c r="B372" s="79"/>
      <c r="C372" s="125"/>
    </row>
    <row r="373" spans="2:3" ht="12.75">
      <c r="B373" s="79"/>
      <c r="C373" s="125"/>
    </row>
    <row r="374" spans="2:3" ht="12.75">
      <c r="B374" s="79"/>
      <c r="C374" s="125"/>
    </row>
    <row r="375" spans="2:3" ht="12.75">
      <c r="B375" s="79"/>
      <c r="C375" s="125"/>
    </row>
    <row r="376" spans="2:3" ht="12.75">
      <c r="B376" s="79"/>
      <c r="C376" s="125"/>
    </row>
    <row r="377" spans="2:3" ht="12.75">
      <c r="B377" s="79"/>
      <c r="C377" s="125"/>
    </row>
    <row r="378" spans="2:3" ht="12.75">
      <c r="B378" s="79"/>
      <c r="C378" s="125"/>
    </row>
    <row r="379" spans="2:3" ht="12.75">
      <c r="B379" s="79"/>
      <c r="C379" s="125"/>
    </row>
    <row r="380" spans="2:3" ht="12.75">
      <c r="B380" s="79"/>
      <c r="C380" s="125"/>
    </row>
    <row r="381" spans="2:3" ht="12.75">
      <c r="B381" s="79"/>
      <c r="C381" s="125"/>
    </row>
    <row r="382" spans="2:3" ht="12.75">
      <c r="B382" s="79"/>
      <c r="C382" s="125"/>
    </row>
    <row r="383" spans="2:3" ht="12.75">
      <c r="B383" s="79"/>
      <c r="C383" s="125"/>
    </row>
    <row r="384" spans="2:3" ht="12.75">
      <c r="B384" s="79"/>
      <c r="C384" s="125"/>
    </row>
    <row r="385" spans="2:3" ht="12.75">
      <c r="B385" s="79"/>
      <c r="C385" s="125"/>
    </row>
    <row r="386" spans="2:3" ht="12.75">
      <c r="B386" s="79"/>
      <c r="C386" s="125"/>
    </row>
    <row r="387" spans="2:3" ht="12.75">
      <c r="B387" s="79"/>
      <c r="C387" s="125"/>
    </row>
    <row r="388" spans="2:3" ht="12.75">
      <c r="B388" s="79"/>
      <c r="C388" s="125"/>
    </row>
    <row r="389" spans="2:3" ht="12.75">
      <c r="B389" s="79"/>
      <c r="C389" s="125"/>
    </row>
    <row r="390" spans="2:3" ht="12.75">
      <c r="B390" s="79"/>
      <c r="C390" s="125"/>
    </row>
    <row r="391" spans="2:3" ht="12.75">
      <c r="B391" s="79"/>
      <c r="C391" s="125"/>
    </row>
    <row r="392" spans="2:3" ht="12.75">
      <c r="B392" s="79"/>
      <c r="C392" s="125"/>
    </row>
    <row r="393" spans="2:3" ht="12.75">
      <c r="B393" s="79"/>
      <c r="C393" s="125"/>
    </row>
    <row r="394" spans="2:3" ht="12.75">
      <c r="B394" s="79"/>
      <c r="C394" s="125"/>
    </row>
    <row r="395" spans="2:3" ht="12.75">
      <c r="B395" s="79"/>
      <c r="C395" s="125"/>
    </row>
    <row r="396" spans="2:3" ht="12.75">
      <c r="B396" s="79"/>
      <c r="C396" s="125"/>
    </row>
    <row r="397" spans="2:3" ht="12.75">
      <c r="B397" s="79"/>
      <c r="C397" s="125"/>
    </row>
    <row r="398" spans="2:3" ht="12.75">
      <c r="B398" s="79"/>
      <c r="C398" s="125"/>
    </row>
    <row r="399" spans="2:3" ht="12.75">
      <c r="B399" s="79"/>
      <c r="C399" s="125"/>
    </row>
    <row r="400" spans="2:3" ht="12.75">
      <c r="B400" s="79"/>
      <c r="C400" s="125"/>
    </row>
    <row r="401" spans="2:3" ht="12.75">
      <c r="B401" s="79"/>
      <c r="C401" s="125"/>
    </row>
    <row r="402" spans="2:3" ht="12.75">
      <c r="B402" s="79"/>
      <c r="C402" s="125"/>
    </row>
    <row r="403" spans="2:3" ht="12.75">
      <c r="B403" s="79"/>
      <c r="C403" s="125"/>
    </row>
    <row r="404" spans="2:3" ht="12.75">
      <c r="B404" s="79"/>
      <c r="C404" s="125"/>
    </row>
    <row r="405" spans="2:3" ht="12.75">
      <c r="B405" s="79"/>
      <c r="C405" s="125"/>
    </row>
    <row r="406" spans="2:3" ht="12.75">
      <c r="B406" s="79"/>
      <c r="C406" s="125"/>
    </row>
    <row r="407" spans="2:3" ht="12.75">
      <c r="B407" s="79"/>
      <c r="C407" s="125"/>
    </row>
    <row r="408" spans="2:3" ht="12.75">
      <c r="B408" s="79"/>
      <c r="C408" s="125"/>
    </row>
    <row r="409" spans="2:3" ht="12.75">
      <c r="B409" s="79"/>
      <c r="C409" s="125"/>
    </row>
    <row r="410" spans="2:3" ht="12.75">
      <c r="B410" s="79"/>
      <c r="C410" s="125"/>
    </row>
    <row r="411" spans="2:3" ht="12.75">
      <c r="B411" s="79"/>
      <c r="C411" s="125"/>
    </row>
    <row r="412" spans="2:3" ht="12.75">
      <c r="B412" s="79"/>
      <c r="C412" s="125"/>
    </row>
    <row r="413" spans="2:3" ht="12.75">
      <c r="B413" s="79"/>
      <c r="C413" s="125"/>
    </row>
    <row r="414" spans="2:3" ht="12.75">
      <c r="B414" s="79"/>
      <c r="C414" s="125"/>
    </row>
    <row r="415" spans="2:3" ht="12.75">
      <c r="B415" s="79"/>
      <c r="C415" s="125"/>
    </row>
    <row r="416" spans="2:3" ht="12.75">
      <c r="B416" s="79"/>
      <c r="C416" s="125"/>
    </row>
    <row r="417" spans="2:3" ht="12.75">
      <c r="B417" s="79"/>
      <c r="C417" s="125"/>
    </row>
    <row r="418" spans="2:3" ht="12.75">
      <c r="B418" s="79"/>
      <c r="C418" s="125"/>
    </row>
    <row r="419" spans="2:3" ht="12.75">
      <c r="B419" s="79"/>
      <c r="C419" s="125"/>
    </row>
    <row r="420" spans="2:3" ht="12.75">
      <c r="B420" s="79"/>
      <c r="C420" s="125"/>
    </row>
    <row r="421" spans="2:3" ht="12.75">
      <c r="B421" s="79"/>
      <c r="C421" s="125"/>
    </row>
    <row r="422" spans="2:3" ht="12.75">
      <c r="B422" s="79"/>
      <c r="C422" s="125"/>
    </row>
    <row r="423" spans="2:3" ht="12.75">
      <c r="B423" s="79"/>
      <c r="C423" s="125"/>
    </row>
    <row r="424" spans="2:3" ht="12.75">
      <c r="B424" s="79"/>
      <c r="C424" s="125"/>
    </row>
    <row r="425" spans="2:3" ht="12.75">
      <c r="B425" s="79"/>
      <c r="C425" s="125"/>
    </row>
    <row r="426" spans="2:3" ht="12.75">
      <c r="B426" s="79"/>
      <c r="C426" s="125"/>
    </row>
    <row r="427" spans="2:3" ht="12.75">
      <c r="B427" s="79"/>
      <c r="C427" s="125"/>
    </row>
    <row r="428" spans="2:3" ht="12.75">
      <c r="B428" s="79"/>
      <c r="C428" s="125"/>
    </row>
    <row r="429" spans="2:3" ht="12.75">
      <c r="B429" s="79"/>
      <c r="C429" s="125"/>
    </row>
    <row r="430" spans="2:3" ht="12.75">
      <c r="B430" s="79"/>
      <c r="C430" s="125"/>
    </row>
    <row r="431" spans="2:3" ht="12.75">
      <c r="B431" s="79"/>
      <c r="C431" s="125"/>
    </row>
    <row r="432" spans="2:3" ht="12.75">
      <c r="B432" s="79"/>
      <c r="C432" s="125"/>
    </row>
    <row r="433" spans="2:3" ht="12.75">
      <c r="B433" s="79"/>
      <c r="C433" s="125"/>
    </row>
    <row r="434" spans="2:3" ht="12.75">
      <c r="B434" s="79"/>
      <c r="C434" s="125"/>
    </row>
    <row r="435" spans="2:3" ht="12.75">
      <c r="B435" s="79"/>
      <c r="C435" s="125"/>
    </row>
    <row r="436" spans="2:3" ht="12.75">
      <c r="B436" s="79"/>
      <c r="C436" s="125"/>
    </row>
    <row r="437" spans="2:3" ht="12.75">
      <c r="B437" s="79"/>
      <c r="C437" s="125"/>
    </row>
    <row r="438" spans="2:3" ht="12.75">
      <c r="B438" s="79"/>
      <c r="C438" s="125"/>
    </row>
    <row r="439" spans="2:3" ht="12.75">
      <c r="B439" s="79"/>
      <c r="C439" s="125"/>
    </row>
  </sheetData>
  <mergeCells count="22">
    <mergeCell ref="B17:B19"/>
    <mergeCell ref="C17:C19"/>
    <mergeCell ref="L17:L19"/>
    <mergeCell ref="M17:M19"/>
    <mergeCell ref="G87:I87"/>
    <mergeCell ref="E4:J4"/>
    <mergeCell ref="M4:M6"/>
    <mergeCell ref="F5:J5"/>
    <mergeCell ref="K17:K19"/>
    <mergeCell ref="B11:B13"/>
    <mergeCell ref="C2:L2"/>
    <mergeCell ref="E5:E6"/>
    <mergeCell ref="B4:B6"/>
    <mergeCell ref="C4:C6"/>
    <mergeCell ref="L4:L6"/>
    <mergeCell ref="K4:K6"/>
    <mergeCell ref="D4:D6"/>
    <mergeCell ref="C15:C16"/>
    <mergeCell ref="B15:B16"/>
    <mergeCell ref="M15:M16"/>
    <mergeCell ref="L15:L16"/>
    <mergeCell ref="K15:K16"/>
  </mergeCells>
  <printOptions/>
  <pageMargins left="0.7874015748031497" right="0.7874015748031497" top="0.72" bottom="0.984251968503937" header="0.5118110236220472" footer="0.5118110236220472"/>
  <pageSetup fitToHeight="10" fitToWidth="1" horizontalDpi="600" verticalDpi="600" orientation="landscape" paperSize="9" scale="71" r:id="rId1"/>
  <headerFooter alignWithMargins="0">
    <oddFooter>&amp;L&amp;8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zoomScale="75" zoomScaleNormal="75" workbookViewId="0" topLeftCell="F1">
      <selection activeCell="M1" sqref="M1"/>
    </sheetView>
  </sheetViews>
  <sheetFormatPr defaultColWidth="9.00390625" defaultRowHeight="12.75"/>
  <cols>
    <col min="1" max="1" width="1.875" style="0" customWidth="1"/>
    <col min="2" max="2" width="8.75390625" style="6" customWidth="1"/>
    <col min="3" max="3" width="37.625" style="7" customWidth="1"/>
    <col min="4" max="4" width="17.125" style="7" customWidth="1"/>
    <col min="5" max="5" width="13.00390625" style="400" customWidth="1"/>
    <col min="6" max="6" width="9.375" style="400" customWidth="1"/>
    <col min="7" max="10" width="9.25390625" style="401" customWidth="1"/>
    <col min="11" max="11" width="11.75390625" style="0" customWidth="1"/>
    <col min="12" max="12" width="24.875" style="0" customWidth="1"/>
    <col min="13" max="13" width="27.75390625" style="0" customWidth="1"/>
  </cols>
  <sheetData>
    <row r="1" spans="5:13" ht="15.75">
      <c r="E1" s="7"/>
      <c r="F1" s="7"/>
      <c r="G1" s="7"/>
      <c r="H1" s="7"/>
      <c r="I1" s="7"/>
      <c r="J1" s="7"/>
      <c r="K1" s="7"/>
      <c r="M1" s="405"/>
    </row>
    <row r="2" spans="3:12" ht="28.5" customHeight="1" thickBot="1">
      <c r="C2" s="829" t="s">
        <v>215</v>
      </c>
      <c r="D2" s="829"/>
      <c r="E2" s="829"/>
      <c r="F2" s="829"/>
      <c r="G2" s="829"/>
      <c r="H2" s="829"/>
      <c r="I2" s="829"/>
      <c r="J2" s="829"/>
      <c r="K2" s="829"/>
      <c r="L2" s="829"/>
    </row>
    <row r="3" spans="2:13" ht="23.25" customHeight="1">
      <c r="B3" s="651" t="s">
        <v>126</v>
      </c>
      <c r="C3" s="736" t="s">
        <v>15</v>
      </c>
      <c r="D3" s="736" t="s">
        <v>58</v>
      </c>
      <c r="E3" s="739" t="s">
        <v>277</v>
      </c>
      <c r="F3" s="740"/>
      <c r="G3" s="806"/>
      <c r="H3" s="806"/>
      <c r="I3" s="806"/>
      <c r="J3" s="807"/>
      <c r="K3" s="736" t="s">
        <v>17</v>
      </c>
      <c r="L3" s="736" t="s">
        <v>55</v>
      </c>
      <c r="M3" s="669" t="s">
        <v>16</v>
      </c>
    </row>
    <row r="4" spans="2:13" ht="21.75" customHeight="1">
      <c r="B4" s="652"/>
      <c r="C4" s="791"/>
      <c r="D4" s="737"/>
      <c r="E4" s="830" t="s">
        <v>48</v>
      </c>
      <c r="F4" s="802" t="s">
        <v>56</v>
      </c>
      <c r="G4" s="803"/>
      <c r="H4" s="803"/>
      <c r="I4" s="803"/>
      <c r="J4" s="804"/>
      <c r="K4" s="737"/>
      <c r="L4" s="737"/>
      <c r="M4" s="649"/>
    </row>
    <row r="5" spans="2:13" ht="21.75" customHeight="1">
      <c r="B5" s="653"/>
      <c r="C5" s="681"/>
      <c r="D5" s="738"/>
      <c r="E5" s="805"/>
      <c r="F5" s="487">
        <v>2007</v>
      </c>
      <c r="G5" s="170">
        <v>2008</v>
      </c>
      <c r="H5" s="170">
        <v>2009</v>
      </c>
      <c r="I5" s="170">
        <v>2010</v>
      </c>
      <c r="J5" s="170">
        <v>2011</v>
      </c>
      <c r="K5" s="738"/>
      <c r="L5" s="738"/>
      <c r="M5" s="650"/>
    </row>
    <row r="6" spans="2:13" ht="13.5" thickBot="1">
      <c r="B6" s="2">
        <v>1</v>
      </c>
      <c r="C6" s="3">
        <f>1+B6</f>
        <v>2</v>
      </c>
      <c r="D6" s="3">
        <f aca="true" t="shared" si="0" ref="D6:M6">1+C6</f>
        <v>3</v>
      </c>
      <c r="E6" s="402">
        <f t="shared" si="0"/>
        <v>4</v>
      </c>
      <c r="F6" s="402">
        <v>5</v>
      </c>
      <c r="G6" s="402">
        <v>6</v>
      </c>
      <c r="H6" s="402">
        <v>7</v>
      </c>
      <c r="I6" s="402">
        <f t="shared" si="0"/>
        <v>8</v>
      </c>
      <c r="J6" s="402">
        <f t="shared" si="0"/>
        <v>9</v>
      </c>
      <c r="K6" s="3">
        <f t="shared" si="0"/>
        <v>10</v>
      </c>
      <c r="L6" s="3">
        <f t="shared" si="0"/>
        <v>11</v>
      </c>
      <c r="M6" s="4">
        <f t="shared" si="0"/>
        <v>12</v>
      </c>
    </row>
    <row r="7" spans="2:13" ht="27.75" customHeight="1">
      <c r="B7" s="128" t="s">
        <v>223</v>
      </c>
      <c r="C7" s="32" t="s">
        <v>273</v>
      </c>
      <c r="D7" s="225"/>
      <c r="E7" s="403">
        <f aca="true" t="shared" si="1" ref="E7:E19">SUM(F7:J7)</f>
        <v>9500</v>
      </c>
      <c r="F7" s="403">
        <f>SUM(F8:F9)</f>
        <v>0</v>
      </c>
      <c r="G7" s="403">
        <f>SUM(G8:G9)</f>
        <v>5500</v>
      </c>
      <c r="H7" s="403">
        <f>SUM(H8:H9)</f>
        <v>0</v>
      </c>
      <c r="I7" s="403">
        <f>SUM(I8:I9)</f>
        <v>4000</v>
      </c>
      <c r="J7" s="403">
        <f>SUM(J8:J9)</f>
        <v>0</v>
      </c>
      <c r="K7" s="225"/>
      <c r="L7" s="225"/>
      <c r="M7" s="210"/>
    </row>
    <row r="8" spans="2:13" ht="18.75" customHeight="1">
      <c r="B8" s="813" t="s">
        <v>47</v>
      </c>
      <c r="C8" s="209"/>
      <c r="D8" s="350" t="s">
        <v>62</v>
      </c>
      <c r="E8" s="404">
        <f t="shared" si="1"/>
        <v>1500</v>
      </c>
      <c r="F8" s="404">
        <f aca="true" t="shared" si="2" ref="F8:J9">F10</f>
        <v>0</v>
      </c>
      <c r="G8" s="149">
        <f t="shared" si="2"/>
        <v>0</v>
      </c>
      <c r="H8" s="149">
        <f t="shared" si="2"/>
        <v>0</v>
      </c>
      <c r="I8" s="149">
        <f t="shared" si="2"/>
        <v>1500</v>
      </c>
      <c r="J8" s="149">
        <f t="shared" si="2"/>
        <v>0</v>
      </c>
      <c r="K8" s="13"/>
      <c r="L8" s="13"/>
      <c r="M8" s="587"/>
    </row>
    <row r="9" spans="2:13" ht="21.75" customHeight="1" thickBot="1">
      <c r="B9" s="814"/>
      <c r="C9" s="77"/>
      <c r="D9" s="398" t="s">
        <v>27</v>
      </c>
      <c r="E9" s="404">
        <f t="shared" si="1"/>
        <v>8000</v>
      </c>
      <c r="F9" s="404">
        <f t="shared" si="2"/>
        <v>0</v>
      </c>
      <c r="G9" s="404">
        <f t="shared" si="2"/>
        <v>5500</v>
      </c>
      <c r="H9" s="404">
        <f t="shared" si="2"/>
        <v>0</v>
      </c>
      <c r="I9" s="404">
        <f t="shared" si="2"/>
        <v>2500</v>
      </c>
      <c r="J9" s="404">
        <f t="shared" si="2"/>
        <v>0</v>
      </c>
      <c r="K9" s="66"/>
      <c r="L9" s="66"/>
      <c r="M9" s="211"/>
    </row>
    <row r="10" spans="2:13" ht="37.5" customHeight="1">
      <c r="B10" s="827" t="s">
        <v>95</v>
      </c>
      <c r="C10" s="655" t="s">
        <v>269</v>
      </c>
      <c r="D10" s="399" t="s">
        <v>62</v>
      </c>
      <c r="E10" s="325">
        <f t="shared" si="1"/>
        <v>1500</v>
      </c>
      <c r="F10" s="325">
        <v>0</v>
      </c>
      <c r="G10" s="325">
        <v>0</v>
      </c>
      <c r="H10" s="325">
        <v>0</v>
      </c>
      <c r="I10" s="325">
        <v>1500</v>
      </c>
      <c r="J10" s="325">
        <v>0</v>
      </c>
      <c r="K10" s="833" t="s">
        <v>21</v>
      </c>
      <c r="L10" s="835" t="s">
        <v>49</v>
      </c>
      <c r="M10" s="837" t="s">
        <v>270</v>
      </c>
    </row>
    <row r="11" spans="2:13" ht="39" customHeight="1" thickBot="1">
      <c r="B11" s="828"/>
      <c r="C11" s="796"/>
      <c r="D11" s="50" t="s">
        <v>27</v>
      </c>
      <c r="E11" s="224">
        <f t="shared" si="1"/>
        <v>8000</v>
      </c>
      <c r="F11" s="224">
        <v>0</v>
      </c>
      <c r="G11" s="224">
        <v>5500</v>
      </c>
      <c r="H11" s="224">
        <v>0</v>
      </c>
      <c r="I11" s="224">
        <v>2500</v>
      </c>
      <c r="J11" s="224">
        <v>0</v>
      </c>
      <c r="K11" s="834"/>
      <c r="L11" s="836"/>
      <c r="M11" s="838"/>
    </row>
    <row r="12" spans="2:13" ht="24" customHeight="1">
      <c r="B12" s="301">
        <v>2</v>
      </c>
      <c r="C12" s="32" t="s">
        <v>22</v>
      </c>
      <c r="D12" s="32"/>
      <c r="E12" s="403">
        <f t="shared" si="1"/>
        <v>8306</v>
      </c>
      <c r="F12" s="403">
        <f>SUM(F13:F14)</f>
        <v>2446</v>
      </c>
      <c r="G12" s="403">
        <f>SUM(G13:G14)</f>
        <v>0</v>
      </c>
      <c r="H12" s="403">
        <f>SUM(H13:H14)</f>
        <v>0</v>
      </c>
      <c r="I12" s="403">
        <f>SUM(I13:I14)</f>
        <v>2430</v>
      </c>
      <c r="J12" s="403">
        <f>SUM(J13:J14)</f>
        <v>3430</v>
      </c>
      <c r="K12" s="32"/>
      <c r="L12" s="32"/>
      <c r="M12" s="391"/>
    </row>
    <row r="13" spans="2:13" ht="21.75" customHeight="1">
      <c r="B13" s="813" t="s">
        <v>47</v>
      </c>
      <c r="C13" s="209"/>
      <c r="D13" s="350" t="s">
        <v>62</v>
      </c>
      <c r="E13" s="404">
        <f t="shared" si="1"/>
        <v>2360</v>
      </c>
      <c r="F13" s="404">
        <f>F15+F17</f>
        <v>0</v>
      </c>
      <c r="G13" s="149">
        <f>G15+G17</f>
        <v>0</v>
      </c>
      <c r="H13" s="149">
        <f aca="true" t="shared" si="3" ref="G13:J14">H15+H17</f>
        <v>0</v>
      </c>
      <c r="I13" s="149">
        <f t="shared" si="3"/>
        <v>930</v>
      </c>
      <c r="J13" s="149">
        <f t="shared" si="3"/>
        <v>1430</v>
      </c>
      <c r="K13" s="13"/>
      <c r="L13" s="13"/>
      <c r="M13" s="587"/>
    </row>
    <row r="14" spans="2:13" ht="20.25" customHeight="1" thickBot="1">
      <c r="B14" s="814"/>
      <c r="C14" s="77"/>
      <c r="D14" s="398" t="s">
        <v>27</v>
      </c>
      <c r="E14" s="404">
        <f t="shared" si="1"/>
        <v>5946</v>
      </c>
      <c r="F14" s="404">
        <f>F16+F18</f>
        <v>2446</v>
      </c>
      <c r="G14" s="404">
        <f t="shared" si="3"/>
        <v>0</v>
      </c>
      <c r="H14" s="404">
        <f t="shared" si="3"/>
        <v>0</v>
      </c>
      <c r="I14" s="404">
        <f t="shared" si="3"/>
        <v>1500</v>
      </c>
      <c r="J14" s="404">
        <f t="shared" si="3"/>
        <v>2000</v>
      </c>
      <c r="K14" s="66"/>
      <c r="L14" s="66"/>
      <c r="M14" s="211"/>
    </row>
    <row r="15" spans="2:13" ht="57" customHeight="1">
      <c r="B15" s="827" t="s">
        <v>124</v>
      </c>
      <c r="C15" s="655" t="s">
        <v>354</v>
      </c>
      <c r="D15" s="399" t="s">
        <v>62</v>
      </c>
      <c r="E15" s="328">
        <f t="shared" si="1"/>
        <v>1500</v>
      </c>
      <c r="F15" s="325">
        <v>0</v>
      </c>
      <c r="G15" s="325">
        <v>0</v>
      </c>
      <c r="H15" s="325">
        <v>0</v>
      </c>
      <c r="I15" s="325">
        <v>500</v>
      </c>
      <c r="J15" s="325">
        <v>1000</v>
      </c>
      <c r="K15" s="833" t="s">
        <v>31</v>
      </c>
      <c r="L15" s="835" t="s">
        <v>272</v>
      </c>
      <c r="M15" s="782" t="s">
        <v>271</v>
      </c>
    </row>
    <row r="16" spans="2:13" ht="71.25" customHeight="1" thickBot="1">
      <c r="B16" s="828"/>
      <c r="C16" s="796"/>
      <c r="D16" s="397" t="s">
        <v>27</v>
      </c>
      <c r="E16" s="224">
        <f t="shared" si="1"/>
        <v>3946</v>
      </c>
      <c r="F16" s="331">
        <v>2446</v>
      </c>
      <c r="G16" s="331">
        <v>0</v>
      </c>
      <c r="H16" s="331">
        <v>0</v>
      </c>
      <c r="I16" s="331">
        <v>500</v>
      </c>
      <c r="J16" s="331">
        <v>1000</v>
      </c>
      <c r="K16" s="834"/>
      <c r="L16" s="836"/>
      <c r="M16" s="783"/>
    </row>
    <row r="17" spans="2:13" ht="86.25" customHeight="1">
      <c r="B17" s="825" t="s">
        <v>178</v>
      </c>
      <c r="C17" s="655" t="s">
        <v>268</v>
      </c>
      <c r="D17" s="399" t="s">
        <v>62</v>
      </c>
      <c r="E17" s="259">
        <f t="shared" si="1"/>
        <v>860</v>
      </c>
      <c r="F17" s="325">
        <v>0</v>
      </c>
      <c r="G17" s="325">
        <v>0</v>
      </c>
      <c r="H17" s="325">
        <v>0</v>
      </c>
      <c r="I17" s="325">
        <v>430</v>
      </c>
      <c r="J17" s="325">
        <v>430</v>
      </c>
      <c r="K17" s="831" t="s">
        <v>31</v>
      </c>
      <c r="L17" s="835" t="s">
        <v>272</v>
      </c>
      <c r="M17" s="782" t="s">
        <v>267</v>
      </c>
    </row>
    <row r="18" spans="2:13" ht="83.25" customHeight="1" thickBot="1">
      <c r="B18" s="826"/>
      <c r="C18" s="796"/>
      <c r="D18" s="397" t="s">
        <v>27</v>
      </c>
      <c r="E18" s="224">
        <f t="shared" si="1"/>
        <v>2000</v>
      </c>
      <c r="F18" s="331">
        <v>0</v>
      </c>
      <c r="G18" s="331">
        <v>0</v>
      </c>
      <c r="H18" s="331">
        <v>0</v>
      </c>
      <c r="I18" s="331">
        <v>1000</v>
      </c>
      <c r="J18" s="331">
        <v>1000</v>
      </c>
      <c r="K18" s="832"/>
      <c r="L18" s="836"/>
      <c r="M18" s="783"/>
    </row>
    <row r="19" spans="2:13" ht="28.5" customHeight="1">
      <c r="B19" s="182"/>
      <c r="C19" s="217" t="s">
        <v>169</v>
      </c>
      <c r="D19" s="217"/>
      <c r="E19" s="184">
        <f t="shared" si="1"/>
        <v>17806</v>
      </c>
      <c r="F19" s="184">
        <f>SUM(F21:F24)</f>
        <v>2446</v>
      </c>
      <c r="G19" s="184">
        <f>SUM(G21:G24)</f>
        <v>5500</v>
      </c>
      <c r="H19" s="184">
        <f>SUM(H21:H24)</f>
        <v>0</v>
      </c>
      <c r="I19" s="184">
        <f>SUM(I21:I24)</f>
        <v>6430</v>
      </c>
      <c r="J19" s="184">
        <f>SUM(J21:J24)</f>
        <v>3430</v>
      </c>
      <c r="K19" s="217"/>
      <c r="L19" s="183"/>
      <c r="M19" s="185"/>
    </row>
    <row r="20" spans="2:13" ht="15" customHeight="1">
      <c r="B20" s="189"/>
      <c r="C20" s="186" t="s">
        <v>207</v>
      </c>
      <c r="D20" s="218"/>
      <c r="E20" s="191"/>
      <c r="F20" s="191"/>
      <c r="G20" s="191"/>
      <c r="H20" s="191"/>
      <c r="I20" s="191"/>
      <c r="J20" s="191"/>
      <c r="K20" s="218"/>
      <c r="L20" s="190"/>
      <c r="M20" s="192"/>
    </row>
    <row r="21" spans="2:13" ht="21" customHeight="1">
      <c r="B21" s="189"/>
      <c r="C21" s="243"/>
      <c r="D21" s="264" t="s">
        <v>20</v>
      </c>
      <c r="E21" s="164">
        <f>SUM(F21:J21)</f>
        <v>0</v>
      </c>
      <c r="F21" s="348">
        <v>0</v>
      </c>
      <c r="G21" s="348">
        <v>0</v>
      </c>
      <c r="H21" s="348">
        <v>0</v>
      </c>
      <c r="I21" s="348">
        <v>0</v>
      </c>
      <c r="J21" s="348">
        <v>0</v>
      </c>
      <c r="K21" s="218"/>
      <c r="L21" s="190"/>
      <c r="M21" s="192"/>
    </row>
    <row r="22" spans="2:13" ht="18.75" customHeight="1">
      <c r="B22" s="189"/>
      <c r="C22" s="243"/>
      <c r="D22" s="264" t="s">
        <v>62</v>
      </c>
      <c r="E22" s="164">
        <f>SUM(F22:J22)</f>
        <v>3860</v>
      </c>
      <c r="F22" s="348">
        <f aca="true" t="shared" si="4" ref="F22:J23">F8+F13</f>
        <v>0</v>
      </c>
      <c r="G22" s="348">
        <f t="shared" si="4"/>
        <v>0</v>
      </c>
      <c r="H22" s="348">
        <f t="shared" si="4"/>
        <v>0</v>
      </c>
      <c r="I22" s="348">
        <f t="shared" si="4"/>
        <v>2430</v>
      </c>
      <c r="J22" s="348">
        <f t="shared" si="4"/>
        <v>1430</v>
      </c>
      <c r="K22" s="218"/>
      <c r="L22" s="190"/>
      <c r="M22" s="192"/>
    </row>
    <row r="23" spans="2:13" ht="18.75" customHeight="1">
      <c r="B23" s="175"/>
      <c r="C23" s="186"/>
      <c r="D23" s="186" t="s">
        <v>27</v>
      </c>
      <c r="E23" s="164">
        <f>SUM(F23:J23)</f>
        <v>13946</v>
      </c>
      <c r="F23" s="164">
        <f t="shared" si="4"/>
        <v>2446</v>
      </c>
      <c r="G23" s="164">
        <f t="shared" si="4"/>
        <v>5500</v>
      </c>
      <c r="H23" s="164">
        <f t="shared" si="4"/>
        <v>0</v>
      </c>
      <c r="I23" s="164">
        <f t="shared" si="4"/>
        <v>4000</v>
      </c>
      <c r="J23" s="164">
        <f t="shared" si="4"/>
        <v>2000</v>
      </c>
      <c r="K23" s="219"/>
      <c r="L23" s="162"/>
      <c r="M23" s="174"/>
    </row>
    <row r="24" spans="2:13" ht="18.75" customHeight="1" thickBot="1">
      <c r="B24" s="176"/>
      <c r="C24" s="187"/>
      <c r="D24" s="187" t="s">
        <v>92</v>
      </c>
      <c r="E24" s="177">
        <f>SUM(F24:J24)</f>
        <v>0</v>
      </c>
      <c r="F24" s="432">
        <v>0</v>
      </c>
      <c r="G24" s="432">
        <v>0</v>
      </c>
      <c r="H24" s="432">
        <v>0</v>
      </c>
      <c r="I24" s="432">
        <v>0</v>
      </c>
      <c r="J24" s="432">
        <v>0</v>
      </c>
      <c r="K24" s="220"/>
      <c r="L24" s="179"/>
      <c r="M24" s="180"/>
    </row>
  </sheetData>
  <mergeCells count="27">
    <mergeCell ref="B8:B9"/>
    <mergeCell ref="K15:K16"/>
    <mergeCell ref="B15:B16"/>
    <mergeCell ref="C15:C16"/>
    <mergeCell ref="K17:K18"/>
    <mergeCell ref="K10:K11"/>
    <mergeCell ref="L10:L11"/>
    <mergeCell ref="M10:M11"/>
    <mergeCell ref="M17:M18"/>
    <mergeCell ref="L17:L18"/>
    <mergeCell ref="L15:L16"/>
    <mergeCell ref="M15:M16"/>
    <mergeCell ref="C2:L2"/>
    <mergeCell ref="M3:M5"/>
    <mergeCell ref="B3:B5"/>
    <mergeCell ref="C3:C5"/>
    <mergeCell ref="D3:D5"/>
    <mergeCell ref="L3:L5"/>
    <mergeCell ref="K3:K5"/>
    <mergeCell ref="E4:E5"/>
    <mergeCell ref="E3:J3"/>
    <mergeCell ref="F4:J4"/>
    <mergeCell ref="B17:B18"/>
    <mergeCell ref="C17:C18"/>
    <mergeCell ref="B10:B11"/>
    <mergeCell ref="C10:C11"/>
    <mergeCell ref="B13:B14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scale="63" r:id="rId1"/>
  <rowBreaks count="1" manualBreakCount="1">
    <brk id="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084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1" sqref="M1"/>
    </sheetView>
  </sheetViews>
  <sheetFormatPr defaultColWidth="9.00390625" defaultRowHeight="12.75"/>
  <cols>
    <col min="1" max="1" width="3.00390625" style="0" customWidth="1"/>
    <col min="2" max="2" width="8.375" style="6" customWidth="1"/>
    <col min="3" max="3" width="37.625" style="7" customWidth="1"/>
    <col min="4" max="4" width="12.125" style="7" customWidth="1"/>
    <col min="5" max="6" width="9.75390625" style="7" customWidth="1"/>
    <col min="7" max="7" width="10.125" style="0" customWidth="1"/>
    <col min="8" max="8" width="10.00390625" style="0" customWidth="1"/>
    <col min="9" max="9" width="11.00390625" style="0" customWidth="1"/>
    <col min="10" max="10" width="11.125" style="0" customWidth="1"/>
    <col min="11" max="11" width="12.00390625" style="0" customWidth="1"/>
    <col min="12" max="12" width="15.625" style="0" customWidth="1"/>
    <col min="13" max="13" width="27.75390625" style="0" customWidth="1"/>
  </cols>
  <sheetData>
    <row r="1" ht="15.75">
      <c r="M1" s="405"/>
    </row>
    <row r="2" spans="2:12" s="52" customFormat="1" ht="18">
      <c r="B2" s="51"/>
      <c r="C2" s="829" t="s">
        <v>216</v>
      </c>
      <c r="D2" s="829"/>
      <c r="E2" s="829"/>
      <c r="F2" s="829"/>
      <c r="G2" s="829"/>
      <c r="H2" s="829"/>
      <c r="I2" s="829"/>
      <c r="J2" s="829"/>
      <c r="K2" s="829"/>
      <c r="L2" s="829"/>
    </row>
    <row r="3" ht="8.25" customHeight="1" thickBot="1"/>
    <row r="4" spans="2:13" ht="23.25" customHeight="1">
      <c r="B4" s="651" t="s">
        <v>126</v>
      </c>
      <c r="C4" s="736" t="s">
        <v>15</v>
      </c>
      <c r="D4" s="736" t="s">
        <v>58</v>
      </c>
      <c r="E4" s="839" t="s">
        <v>57</v>
      </c>
      <c r="F4" s="840"/>
      <c r="G4" s="841"/>
      <c r="H4" s="841"/>
      <c r="I4" s="841"/>
      <c r="J4" s="842"/>
      <c r="K4" s="736" t="s">
        <v>17</v>
      </c>
      <c r="L4" s="736" t="s">
        <v>55</v>
      </c>
      <c r="M4" s="669" t="s">
        <v>16</v>
      </c>
    </row>
    <row r="5" spans="2:13" ht="21.75" customHeight="1">
      <c r="B5" s="652"/>
      <c r="C5" s="791"/>
      <c r="D5" s="737"/>
      <c r="E5" s="737" t="s">
        <v>48</v>
      </c>
      <c r="F5" s="817" t="s">
        <v>56</v>
      </c>
      <c r="G5" s="818"/>
      <c r="H5" s="818"/>
      <c r="I5" s="818"/>
      <c r="J5" s="819"/>
      <c r="K5" s="737"/>
      <c r="L5" s="737"/>
      <c r="M5" s="649"/>
    </row>
    <row r="6" spans="2:13" ht="16.5" customHeight="1">
      <c r="B6" s="653"/>
      <c r="C6" s="681"/>
      <c r="D6" s="738"/>
      <c r="E6" s="738"/>
      <c r="F6" s="490">
        <v>2007</v>
      </c>
      <c r="G6" s="490">
        <v>2008</v>
      </c>
      <c r="H6" s="490">
        <v>2009</v>
      </c>
      <c r="I6" s="490">
        <v>2010</v>
      </c>
      <c r="J6" s="490">
        <v>2011</v>
      </c>
      <c r="K6" s="738"/>
      <c r="L6" s="738"/>
      <c r="M6" s="650"/>
    </row>
    <row r="7" spans="2:13" ht="13.5" thickBot="1">
      <c r="B7" s="2">
        <v>1</v>
      </c>
      <c r="C7" s="3">
        <f>1+B7</f>
        <v>2</v>
      </c>
      <c r="D7" s="3">
        <f aca="true" t="shared" si="0" ref="D7:M7">1+C7</f>
        <v>3</v>
      </c>
      <c r="E7" s="3">
        <f t="shared" si="0"/>
        <v>4</v>
      </c>
      <c r="F7" s="3">
        <v>5</v>
      </c>
      <c r="G7" s="3">
        <v>6</v>
      </c>
      <c r="H7" s="3">
        <f t="shared" si="0"/>
        <v>7</v>
      </c>
      <c r="I7" s="3">
        <f t="shared" si="0"/>
        <v>8</v>
      </c>
      <c r="J7" s="3">
        <f t="shared" si="0"/>
        <v>9</v>
      </c>
      <c r="K7" s="3">
        <f t="shared" si="0"/>
        <v>10</v>
      </c>
      <c r="L7" s="3">
        <f t="shared" si="0"/>
        <v>11</v>
      </c>
      <c r="M7" s="4">
        <f t="shared" si="0"/>
        <v>12</v>
      </c>
    </row>
    <row r="8" spans="2:13" ht="20.25" customHeight="1">
      <c r="B8" s="128" t="s">
        <v>223</v>
      </c>
      <c r="C8" s="40" t="s">
        <v>19</v>
      </c>
      <c r="D8" s="241"/>
      <c r="E8" s="251">
        <f>SUM(F8:J8)</f>
        <v>20000</v>
      </c>
      <c r="F8" s="251">
        <f>SUM(F9:F11)</f>
        <v>0</v>
      </c>
      <c r="G8" s="252">
        <f>SUM(G9:G11)</f>
        <v>0</v>
      </c>
      <c r="H8" s="252">
        <f>SUM(H9:H11)</f>
        <v>3000</v>
      </c>
      <c r="I8" s="252">
        <f>SUM(I9:I11)</f>
        <v>13000</v>
      </c>
      <c r="J8" s="252">
        <f>SUM(J9:J11)</f>
        <v>4000</v>
      </c>
      <c r="K8" s="240"/>
      <c r="L8" s="30"/>
      <c r="M8" s="31"/>
    </row>
    <row r="9" spans="2:13" ht="16.5" customHeight="1">
      <c r="B9" s="813" t="s">
        <v>47</v>
      </c>
      <c r="C9" s="367"/>
      <c r="D9" s="350" t="s">
        <v>20</v>
      </c>
      <c r="E9" s="149">
        <f>SUM(F9:J9)</f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42"/>
      <c r="L9" s="38"/>
      <c r="M9" s="48"/>
    </row>
    <row r="10" spans="2:13" ht="16.5" customHeight="1">
      <c r="B10" s="814"/>
      <c r="C10" s="209"/>
      <c r="D10" s="373" t="s">
        <v>62</v>
      </c>
      <c r="E10" s="149">
        <f>SUM(F10:J10)</f>
        <v>6500</v>
      </c>
      <c r="F10" s="371">
        <f>F12</f>
        <v>0</v>
      </c>
      <c r="G10" s="371">
        <f aca="true" t="shared" si="1" ref="G10:J11">G12</f>
        <v>0</v>
      </c>
      <c r="H10" s="371">
        <f t="shared" si="1"/>
        <v>0</v>
      </c>
      <c r="I10" s="371">
        <f t="shared" si="1"/>
        <v>6500</v>
      </c>
      <c r="J10" s="371">
        <f t="shared" si="1"/>
        <v>0</v>
      </c>
      <c r="K10" s="42"/>
      <c r="L10" s="38"/>
      <c r="M10" s="48"/>
    </row>
    <row r="11" spans="2:13" ht="16.5" customHeight="1" thickBot="1">
      <c r="B11" s="815"/>
      <c r="C11" s="246"/>
      <c r="D11" s="351" t="s">
        <v>27</v>
      </c>
      <c r="E11" s="149">
        <f>SUM(F11:J11)</f>
        <v>13500</v>
      </c>
      <c r="F11" s="372">
        <f>F13</f>
        <v>0</v>
      </c>
      <c r="G11" s="372">
        <f t="shared" si="1"/>
        <v>0</v>
      </c>
      <c r="H11" s="372">
        <f t="shared" si="1"/>
        <v>3000</v>
      </c>
      <c r="I11" s="372">
        <f t="shared" si="1"/>
        <v>6500</v>
      </c>
      <c r="J11" s="372">
        <f t="shared" si="1"/>
        <v>4000</v>
      </c>
      <c r="K11" s="247"/>
      <c r="L11" s="248"/>
      <c r="M11" s="249"/>
    </row>
    <row r="12" spans="2:13" ht="49.5" customHeight="1">
      <c r="B12" s="845" t="s">
        <v>18</v>
      </c>
      <c r="C12" s="843" t="s">
        <v>281</v>
      </c>
      <c r="D12" s="436" t="s">
        <v>62</v>
      </c>
      <c r="E12" s="437">
        <f>SUM(G12:J12)</f>
        <v>6500</v>
      </c>
      <c r="F12" s="437">
        <v>0</v>
      </c>
      <c r="G12" s="438">
        <v>0</v>
      </c>
      <c r="H12" s="438">
        <v>0</v>
      </c>
      <c r="I12" s="438">
        <v>6500</v>
      </c>
      <c r="J12" s="438">
        <v>0</v>
      </c>
      <c r="K12" s="846" t="s">
        <v>21</v>
      </c>
      <c r="L12" s="788" t="s">
        <v>28</v>
      </c>
      <c r="M12" s="837" t="s">
        <v>51</v>
      </c>
    </row>
    <row r="13" spans="2:13" ht="49.5" customHeight="1" thickBot="1">
      <c r="B13" s="815"/>
      <c r="C13" s="844"/>
      <c r="D13" s="250" t="s">
        <v>27</v>
      </c>
      <c r="E13" s="253">
        <f>SUM(G13:J13)</f>
        <v>13500</v>
      </c>
      <c r="F13" s="255">
        <v>0</v>
      </c>
      <c r="G13" s="254">
        <v>0</v>
      </c>
      <c r="H13" s="254">
        <v>3000</v>
      </c>
      <c r="I13" s="254">
        <v>6500</v>
      </c>
      <c r="J13" s="254">
        <v>4000</v>
      </c>
      <c r="K13" s="847"/>
      <c r="L13" s="763"/>
      <c r="M13" s="838"/>
    </row>
    <row r="14" spans="2:13" ht="35.25" customHeight="1">
      <c r="B14" s="368">
        <v>2</v>
      </c>
      <c r="C14" s="36" t="s">
        <v>222</v>
      </c>
      <c r="D14" s="240"/>
      <c r="E14" s="251">
        <f aca="true" t="shared" si="2" ref="E14:E19">SUM(F14:J14)</f>
        <v>6750</v>
      </c>
      <c r="F14" s="369">
        <f>SUM(F15:F18)</f>
        <v>1750</v>
      </c>
      <c r="G14" s="370">
        <f>SUM(G15:G18)</f>
        <v>0</v>
      </c>
      <c r="H14" s="370">
        <f>SUM(H15:H18)</f>
        <v>0</v>
      </c>
      <c r="I14" s="370">
        <f>SUM(I15:I18)</f>
        <v>1900</v>
      </c>
      <c r="J14" s="370">
        <f>SUM(J15:J18)</f>
        <v>3100</v>
      </c>
      <c r="K14" s="241"/>
      <c r="L14" s="33"/>
      <c r="M14" s="34"/>
    </row>
    <row r="15" spans="2:13" ht="14.25" customHeight="1">
      <c r="B15" s="813" t="s">
        <v>47</v>
      </c>
      <c r="C15" s="367"/>
      <c r="D15" s="350" t="s">
        <v>20</v>
      </c>
      <c r="E15" s="279">
        <f t="shared" si="2"/>
        <v>1750</v>
      </c>
      <c r="F15" s="371">
        <f>F28+F29</f>
        <v>1750</v>
      </c>
      <c r="G15" s="371">
        <f>G28+G29</f>
        <v>0</v>
      </c>
      <c r="H15" s="371">
        <f>H28+H29</f>
        <v>0</v>
      </c>
      <c r="I15" s="371">
        <f>I28+I29</f>
        <v>0</v>
      </c>
      <c r="J15" s="371">
        <f>J28+J29</f>
        <v>0</v>
      </c>
      <c r="K15" s="42"/>
      <c r="L15" s="38"/>
      <c r="M15" s="366"/>
    </row>
    <row r="16" spans="2:13" ht="16.5" customHeight="1">
      <c r="B16" s="814"/>
      <c r="C16" s="367"/>
      <c r="D16" s="350" t="s">
        <v>62</v>
      </c>
      <c r="E16" s="528">
        <f t="shared" si="2"/>
        <v>950</v>
      </c>
      <c r="F16" s="149">
        <f>F22+F24+F26</f>
        <v>0</v>
      </c>
      <c r="G16" s="149">
        <f>G22+G24+G26</f>
        <v>0</v>
      </c>
      <c r="H16" s="149">
        <f>H22+H24+H26</f>
        <v>0</v>
      </c>
      <c r="I16" s="149">
        <f>I22+I24+I26</f>
        <v>400</v>
      </c>
      <c r="J16" s="149">
        <f>J22+J24+J26</f>
        <v>550</v>
      </c>
      <c r="K16" s="42"/>
      <c r="L16" s="38"/>
      <c r="M16" s="366"/>
    </row>
    <row r="17" spans="2:13" ht="16.5" customHeight="1">
      <c r="B17" s="814"/>
      <c r="C17" s="209"/>
      <c r="D17" s="373" t="s">
        <v>27</v>
      </c>
      <c r="E17" s="279">
        <f t="shared" si="2"/>
        <v>2550</v>
      </c>
      <c r="F17" s="371">
        <f>F21+F23+F25+F27</f>
        <v>0</v>
      </c>
      <c r="G17" s="371">
        <f>G21+G23+G25+G27</f>
        <v>0</v>
      </c>
      <c r="H17" s="371">
        <f>H21+H23+H25+H27</f>
        <v>0</v>
      </c>
      <c r="I17" s="371">
        <f>I21+I23+I25+I27</f>
        <v>500</v>
      </c>
      <c r="J17" s="371">
        <f>J21+J23+J25+J27</f>
        <v>2050</v>
      </c>
      <c r="K17" s="42"/>
      <c r="L17" s="38"/>
      <c r="M17" s="48"/>
    </row>
    <row r="18" spans="2:13" ht="16.5" customHeight="1" thickBot="1">
      <c r="B18" s="815"/>
      <c r="C18" s="246"/>
      <c r="D18" s="351" t="s">
        <v>92</v>
      </c>
      <c r="E18" s="280">
        <f t="shared" si="2"/>
        <v>1500</v>
      </c>
      <c r="F18" s="372">
        <f>F19+F20</f>
        <v>0</v>
      </c>
      <c r="G18" s="372">
        <f>G19+G20</f>
        <v>0</v>
      </c>
      <c r="H18" s="372">
        <f>H19+H20</f>
        <v>0</v>
      </c>
      <c r="I18" s="372">
        <f>I19+I20</f>
        <v>1000</v>
      </c>
      <c r="J18" s="372">
        <f>J19+J20</f>
        <v>500</v>
      </c>
      <c r="K18" s="247"/>
      <c r="L18" s="248"/>
      <c r="M18" s="249"/>
    </row>
    <row r="19" spans="2:13" ht="72.75" customHeight="1">
      <c r="B19" s="244" t="s">
        <v>124</v>
      </c>
      <c r="C19" s="23" t="s">
        <v>217</v>
      </c>
      <c r="D19" s="245" t="s">
        <v>92</v>
      </c>
      <c r="E19" s="278">
        <f t="shared" si="2"/>
        <v>1000</v>
      </c>
      <c r="F19" s="255">
        <v>0</v>
      </c>
      <c r="G19" s="254">
        <v>0</v>
      </c>
      <c r="H19" s="254">
        <v>0</v>
      </c>
      <c r="I19" s="254">
        <v>1000</v>
      </c>
      <c r="J19" s="254">
        <v>0</v>
      </c>
      <c r="K19" s="245" t="s">
        <v>13</v>
      </c>
      <c r="L19" s="343" t="s">
        <v>221</v>
      </c>
      <c r="M19" s="130" t="s">
        <v>116</v>
      </c>
    </row>
    <row r="20" spans="2:13" ht="64.5" customHeight="1">
      <c r="B20" s="123" t="s">
        <v>178</v>
      </c>
      <c r="C20" s="24" t="s">
        <v>218</v>
      </c>
      <c r="D20" s="26" t="s">
        <v>92</v>
      </c>
      <c r="E20" s="255">
        <f aca="true" t="shared" si="3" ref="E20:E29">SUM(F20:J20)</f>
        <v>500</v>
      </c>
      <c r="F20" s="256">
        <v>0</v>
      </c>
      <c r="G20" s="257">
        <v>0</v>
      </c>
      <c r="H20" s="257">
        <v>0</v>
      </c>
      <c r="I20" s="257">
        <v>0</v>
      </c>
      <c r="J20" s="257">
        <v>500</v>
      </c>
      <c r="K20" s="26" t="s">
        <v>13</v>
      </c>
      <c r="L20" s="504"/>
      <c r="M20" s="35" t="s">
        <v>117</v>
      </c>
    </row>
    <row r="21" spans="2:13" ht="60" customHeight="1">
      <c r="B21" s="37" t="s">
        <v>179</v>
      </c>
      <c r="C21" s="28" t="s">
        <v>219</v>
      </c>
      <c r="D21" s="26" t="s">
        <v>27</v>
      </c>
      <c r="E21" s="304">
        <f t="shared" si="3"/>
        <v>1600</v>
      </c>
      <c r="F21" s="256">
        <v>0</v>
      </c>
      <c r="G21" s="257">
        <v>0</v>
      </c>
      <c r="H21" s="257">
        <v>0</v>
      </c>
      <c r="I21" s="257">
        <v>100</v>
      </c>
      <c r="J21" s="257">
        <v>1500</v>
      </c>
      <c r="K21" s="26" t="s">
        <v>31</v>
      </c>
      <c r="L21" s="11"/>
      <c r="M21" s="35" t="s">
        <v>220</v>
      </c>
    </row>
    <row r="22" spans="2:13" ht="35.25" customHeight="1">
      <c r="B22" s="850" t="s">
        <v>180</v>
      </c>
      <c r="C22" s="858" t="s">
        <v>283</v>
      </c>
      <c r="D22" s="26" t="s">
        <v>62</v>
      </c>
      <c r="E22" s="256">
        <f t="shared" si="3"/>
        <v>500</v>
      </c>
      <c r="F22" s="256">
        <v>0</v>
      </c>
      <c r="G22" s="257">
        <v>0</v>
      </c>
      <c r="H22" s="257">
        <v>0</v>
      </c>
      <c r="I22" s="257">
        <v>250</v>
      </c>
      <c r="J22" s="257">
        <v>250</v>
      </c>
      <c r="K22" s="860" t="s">
        <v>31</v>
      </c>
      <c r="L22" s="862"/>
      <c r="M22" s="856"/>
    </row>
    <row r="23" spans="2:13" ht="38.25" customHeight="1">
      <c r="B23" s="851"/>
      <c r="C23" s="859"/>
      <c r="D23" s="242" t="s">
        <v>27</v>
      </c>
      <c r="E23" s="304">
        <f t="shared" si="3"/>
        <v>500</v>
      </c>
      <c r="F23" s="304">
        <v>0</v>
      </c>
      <c r="G23" s="577">
        <v>0</v>
      </c>
      <c r="H23" s="577">
        <v>0</v>
      </c>
      <c r="I23" s="577">
        <v>250</v>
      </c>
      <c r="J23" s="577">
        <v>250</v>
      </c>
      <c r="K23" s="861"/>
      <c r="L23" s="863"/>
      <c r="M23" s="857"/>
    </row>
    <row r="24" spans="2:13" ht="35.25" customHeight="1">
      <c r="B24" s="850" t="s">
        <v>181</v>
      </c>
      <c r="C24" s="858" t="s">
        <v>284</v>
      </c>
      <c r="D24" s="26" t="s">
        <v>62</v>
      </c>
      <c r="E24" s="255">
        <f t="shared" si="3"/>
        <v>350</v>
      </c>
      <c r="F24" s="256">
        <v>0</v>
      </c>
      <c r="G24" s="257">
        <v>0</v>
      </c>
      <c r="H24" s="257">
        <v>0</v>
      </c>
      <c r="I24" s="257">
        <v>150</v>
      </c>
      <c r="J24" s="257">
        <v>200</v>
      </c>
      <c r="K24" s="860" t="s">
        <v>31</v>
      </c>
      <c r="L24" s="862"/>
      <c r="M24" s="856"/>
    </row>
    <row r="25" spans="2:13" ht="38.25" customHeight="1">
      <c r="B25" s="851"/>
      <c r="C25" s="859"/>
      <c r="D25" s="26" t="s">
        <v>27</v>
      </c>
      <c r="E25" s="304">
        <f t="shared" si="3"/>
        <v>350</v>
      </c>
      <c r="F25" s="256">
        <v>0</v>
      </c>
      <c r="G25" s="257">
        <v>0</v>
      </c>
      <c r="H25" s="257">
        <v>0</v>
      </c>
      <c r="I25" s="257">
        <v>150</v>
      </c>
      <c r="J25" s="257">
        <v>200</v>
      </c>
      <c r="K25" s="861"/>
      <c r="L25" s="863"/>
      <c r="M25" s="857"/>
    </row>
    <row r="26" spans="2:13" ht="43.5" customHeight="1">
      <c r="B26" s="850" t="s">
        <v>182</v>
      </c>
      <c r="C26" s="848" t="s">
        <v>282</v>
      </c>
      <c r="D26" s="234" t="s">
        <v>62</v>
      </c>
      <c r="E26" s="304">
        <f t="shared" si="3"/>
        <v>100</v>
      </c>
      <c r="F26" s="133">
        <v>0</v>
      </c>
      <c r="G26" s="133">
        <v>0</v>
      </c>
      <c r="H26" s="133">
        <v>0</v>
      </c>
      <c r="I26" s="133">
        <v>0</v>
      </c>
      <c r="J26" s="133">
        <v>100</v>
      </c>
      <c r="K26" s="685" t="s">
        <v>31</v>
      </c>
      <c r="L26" s="854"/>
      <c r="M26" s="852"/>
    </row>
    <row r="27" spans="2:13" ht="41.25" customHeight="1">
      <c r="B27" s="851"/>
      <c r="C27" s="849"/>
      <c r="D27" s="62" t="s">
        <v>27</v>
      </c>
      <c r="E27" s="255">
        <f t="shared" si="3"/>
        <v>100</v>
      </c>
      <c r="F27" s="135">
        <v>0</v>
      </c>
      <c r="G27" s="135">
        <v>0</v>
      </c>
      <c r="H27" s="135">
        <v>0</v>
      </c>
      <c r="I27" s="135">
        <v>0</v>
      </c>
      <c r="J27" s="135">
        <v>100</v>
      </c>
      <c r="K27" s="686"/>
      <c r="L27" s="855"/>
      <c r="M27" s="853"/>
    </row>
    <row r="28" spans="2:13" ht="41.25" customHeight="1">
      <c r="B28" s="608" t="s">
        <v>346</v>
      </c>
      <c r="C28" s="194" t="s">
        <v>347</v>
      </c>
      <c r="D28" s="234" t="s">
        <v>20</v>
      </c>
      <c r="E28" s="304">
        <f t="shared" si="3"/>
        <v>1200</v>
      </c>
      <c r="F28" s="133">
        <v>1200</v>
      </c>
      <c r="G28" s="133">
        <v>0</v>
      </c>
      <c r="H28" s="133">
        <v>0</v>
      </c>
      <c r="I28" s="133">
        <v>0</v>
      </c>
      <c r="J28" s="133">
        <v>0</v>
      </c>
      <c r="K28" s="234" t="s">
        <v>31</v>
      </c>
      <c r="L28" s="609"/>
      <c r="M28" s="610" t="s">
        <v>400</v>
      </c>
    </row>
    <row r="29" spans="2:13" ht="41.25" customHeight="1" thickBot="1">
      <c r="B29" s="523" t="s">
        <v>349</v>
      </c>
      <c r="C29" s="335" t="s">
        <v>348</v>
      </c>
      <c r="D29" s="62" t="s">
        <v>20</v>
      </c>
      <c r="E29" s="255">
        <f t="shared" si="3"/>
        <v>550</v>
      </c>
      <c r="F29" s="135">
        <v>550</v>
      </c>
      <c r="G29" s="135">
        <v>0</v>
      </c>
      <c r="H29" s="135">
        <v>0</v>
      </c>
      <c r="I29" s="135">
        <v>0</v>
      </c>
      <c r="J29" s="135">
        <v>0</v>
      </c>
      <c r="K29" s="62" t="s">
        <v>31</v>
      </c>
      <c r="L29" s="509"/>
      <c r="M29" s="508"/>
    </row>
    <row r="30" spans="2:13" ht="48.75" customHeight="1">
      <c r="B30" s="182"/>
      <c r="C30" s="217" t="s">
        <v>169</v>
      </c>
      <c r="D30" s="217"/>
      <c r="E30" s="184">
        <f aca="true" t="shared" si="4" ref="E30:J30">SUM(E32:E35)</f>
        <v>26750</v>
      </c>
      <c r="F30" s="184">
        <f t="shared" si="4"/>
        <v>1750</v>
      </c>
      <c r="G30" s="184">
        <f t="shared" si="4"/>
        <v>0</v>
      </c>
      <c r="H30" s="184">
        <f t="shared" si="4"/>
        <v>3000</v>
      </c>
      <c r="I30" s="184">
        <f t="shared" si="4"/>
        <v>14900</v>
      </c>
      <c r="J30" s="184">
        <f t="shared" si="4"/>
        <v>7100</v>
      </c>
      <c r="K30" s="217"/>
      <c r="L30" s="183"/>
      <c r="M30" s="185"/>
    </row>
    <row r="31" spans="2:13" ht="15">
      <c r="B31" s="359"/>
      <c r="C31" s="186" t="s">
        <v>207</v>
      </c>
      <c r="D31" s="356"/>
      <c r="E31" s="357"/>
      <c r="F31" s="357"/>
      <c r="G31" s="357"/>
      <c r="H31" s="357"/>
      <c r="I31" s="357"/>
      <c r="J31" s="357"/>
      <c r="K31" s="356"/>
      <c r="L31" s="358"/>
      <c r="M31" s="360"/>
    </row>
    <row r="32" spans="2:13" ht="24" customHeight="1">
      <c r="B32" s="175"/>
      <c r="C32" s="186"/>
      <c r="D32" s="186" t="s">
        <v>20</v>
      </c>
      <c r="E32" s="164">
        <f>SUM(F32:J32)</f>
        <v>1750</v>
      </c>
      <c r="F32" s="164">
        <f>F9+F15</f>
        <v>1750</v>
      </c>
      <c r="G32" s="164">
        <f aca="true" t="shared" si="5" ref="G32:J34">G9+G15</f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219"/>
      <c r="L32" s="162"/>
      <c r="M32" s="174"/>
    </row>
    <row r="33" spans="2:13" ht="24" customHeight="1">
      <c r="B33" s="175"/>
      <c r="C33" s="186"/>
      <c r="D33" s="186" t="s">
        <v>62</v>
      </c>
      <c r="E33" s="164">
        <f>SUM(F33:J33)</f>
        <v>7450</v>
      </c>
      <c r="F33" s="164">
        <f>F10+F16</f>
        <v>0</v>
      </c>
      <c r="G33" s="164">
        <f t="shared" si="5"/>
        <v>0</v>
      </c>
      <c r="H33" s="164">
        <f t="shared" si="5"/>
        <v>0</v>
      </c>
      <c r="I33" s="164">
        <f t="shared" si="5"/>
        <v>6900</v>
      </c>
      <c r="J33" s="164">
        <f t="shared" si="5"/>
        <v>550</v>
      </c>
      <c r="K33" s="219"/>
      <c r="L33" s="162"/>
      <c r="M33" s="174"/>
    </row>
    <row r="34" spans="2:13" ht="24" customHeight="1">
      <c r="B34" s="175"/>
      <c r="C34" s="186"/>
      <c r="D34" s="186" t="s">
        <v>27</v>
      </c>
      <c r="E34" s="164">
        <f>SUM(F34:J34)</f>
        <v>16050</v>
      </c>
      <c r="F34" s="164">
        <f>F11+F17</f>
        <v>0</v>
      </c>
      <c r="G34" s="164">
        <f t="shared" si="5"/>
        <v>0</v>
      </c>
      <c r="H34" s="164">
        <f t="shared" si="5"/>
        <v>3000</v>
      </c>
      <c r="I34" s="164">
        <f t="shared" si="5"/>
        <v>7000</v>
      </c>
      <c r="J34" s="164">
        <f t="shared" si="5"/>
        <v>6050</v>
      </c>
      <c r="K34" s="219"/>
      <c r="L34" s="162"/>
      <c r="M34" s="174"/>
    </row>
    <row r="35" spans="2:13" ht="24" customHeight="1" thickBot="1">
      <c r="B35" s="361"/>
      <c r="C35" s="362"/>
      <c r="D35" s="187" t="s">
        <v>92</v>
      </c>
      <c r="E35" s="177">
        <f>SUM(F35:J35)</f>
        <v>1500</v>
      </c>
      <c r="F35" s="177">
        <f>F18</f>
        <v>0</v>
      </c>
      <c r="G35" s="177">
        <f>G18</f>
        <v>0</v>
      </c>
      <c r="H35" s="177">
        <f>H18</f>
        <v>0</v>
      </c>
      <c r="I35" s="177">
        <f>I18</f>
        <v>1000</v>
      </c>
      <c r="J35" s="177">
        <f>J18</f>
        <v>500</v>
      </c>
      <c r="K35" s="363"/>
      <c r="L35" s="364"/>
      <c r="M35" s="36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  <row r="218" ht="12.75">
      <c r="D218"/>
    </row>
    <row r="219" ht="12.75">
      <c r="D219"/>
    </row>
    <row r="220" ht="12.75">
      <c r="D220"/>
    </row>
    <row r="221" ht="12.75">
      <c r="D221"/>
    </row>
    <row r="222" ht="12.75">
      <c r="D222"/>
    </row>
    <row r="223" ht="12.75"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  <row r="635" ht="12.75">
      <c r="D635"/>
    </row>
    <row r="636" ht="12.75">
      <c r="D636"/>
    </row>
    <row r="637" ht="12.75">
      <c r="D637"/>
    </row>
    <row r="638" ht="12.75">
      <c r="D638"/>
    </row>
    <row r="639" ht="12.75">
      <c r="D639"/>
    </row>
    <row r="640" ht="12.75">
      <c r="D640"/>
    </row>
    <row r="641" ht="12.75">
      <c r="D641"/>
    </row>
    <row r="642" ht="12.75">
      <c r="D642"/>
    </row>
    <row r="643" ht="12.75">
      <c r="D643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ht="12.75">
      <c r="D655"/>
    </row>
    <row r="656" ht="12.75">
      <c r="D656"/>
    </row>
    <row r="657" ht="12.75">
      <c r="D657"/>
    </row>
    <row r="658" ht="12.75">
      <c r="D658"/>
    </row>
    <row r="659" ht="12.75">
      <c r="D659"/>
    </row>
    <row r="660" ht="12.75">
      <c r="D660"/>
    </row>
    <row r="661" ht="12.75">
      <c r="D661"/>
    </row>
    <row r="662" ht="12.75">
      <c r="D662"/>
    </row>
    <row r="663" ht="12.75">
      <c r="D663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  <row r="825" ht="12.75">
      <c r="D825"/>
    </row>
    <row r="826" ht="12.75">
      <c r="D826"/>
    </row>
    <row r="827" ht="12.75">
      <c r="D827"/>
    </row>
    <row r="828" ht="12.75">
      <c r="D828"/>
    </row>
    <row r="829" ht="12.75">
      <c r="D829"/>
    </row>
    <row r="830" ht="12.75">
      <c r="D830"/>
    </row>
    <row r="831" ht="12.75">
      <c r="D831"/>
    </row>
    <row r="832" ht="12.75">
      <c r="D832"/>
    </row>
    <row r="833" ht="12.75">
      <c r="D833"/>
    </row>
    <row r="834" ht="12.75">
      <c r="D834"/>
    </row>
    <row r="835" ht="12.75">
      <c r="D835"/>
    </row>
    <row r="836" ht="12.75">
      <c r="D836"/>
    </row>
    <row r="837" ht="12.75">
      <c r="D837"/>
    </row>
    <row r="838" ht="12.75">
      <c r="D838"/>
    </row>
    <row r="839" ht="12.75">
      <c r="D839"/>
    </row>
    <row r="840" ht="12.75">
      <c r="D840"/>
    </row>
    <row r="841" ht="12.75">
      <c r="D841"/>
    </row>
    <row r="842" ht="12.75">
      <c r="D842"/>
    </row>
    <row r="843" ht="12.75">
      <c r="D843"/>
    </row>
    <row r="844" ht="12.75">
      <c r="D844"/>
    </row>
    <row r="845" ht="12.75">
      <c r="D845"/>
    </row>
    <row r="846" ht="12.75">
      <c r="D846"/>
    </row>
    <row r="847" ht="12.75">
      <c r="D847"/>
    </row>
    <row r="848" ht="12.75">
      <c r="D848"/>
    </row>
    <row r="849" ht="12.75">
      <c r="D849"/>
    </row>
    <row r="850" ht="12.75">
      <c r="D850"/>
    </row>
    <row r="851" ht="12.75">
      <c r="D851"/>
    </row>
    <row r="852" ht="12.75">
      <c r="D852"/>
    </row>
    <row r="853" ht="12.75">
      <c r="D853"/>
    </row>
    <row r="854" ht="12.75">
      <c r="D854"/>
    </row>
    <row r="855" ht="12.75">
      <c r="D855"/>
    </row>
    <row r="856" ht="12.75">
      <c r="D856"/>
    </row>
    <row r="857" ht="12.75">
      <c r="D857"/>
    </row>
    <row r="858" ht="12.75">
      <c r="D858"/>
    </row>
    <row r="859" ht="12.75">
      <c r="D859"/>
    </row>
    <row r="860" ht="12.75">
      <c r="D860"/>
    </row>
    <row r="861" ht="12.75">
      <c r="D861"/>
    </row>
    <row r="862" ht="12.75">
      <c r="D862"/>
    </row>
    <row r="863" ht="12.75">
      <c r="D863"/>
    </row>
    <row r="864" ht="12.75">
      <c r="D864"/>
    </row>
    <row r="865" ht="12.75">
      <c r="D865"/>
    </row>
    <row r="866" ht="12.75">
      <c r="D866"/>
    </row>
    <row r="867" ht="12.75">
      <c r="D867"/>
    </row>
    <row r="868" ht="12.75">
      <c r="D868"/>
    </row>
    <row r="869" ht="12.75">
      <c r="D869"/>
    </row>
    <row r="870" ht="12.75">
      <c r="D870"/>
    </row>
    <row r="871" ht="12.75">
      <c r="D871"/>
    </row>
    <row r="872" ht="12.75">
      <c r="D872"/>
    </row>
    <row r="873" ht="12.75">
      <c r="D873"/>
    </row>
    <row r="874" ht="12.75">
      <c r="D874"/>
    </row>
    <row r="875" ht="12.75">
      <c r="D875"/>
    </row>
    <row r="876" ht="12.75">
      <c r="D876"/>
    </row>
    <row r="877" ht="12.75">
      <c r="D877"/>
    </row>
    <row r="878" ht="12.75">
      <c r="D878"/>
    </row>
    <row r="879" ht="12.75">
      <c r="D879"/>
    </row>
    <row r="880" ht="12.75">
      <c r="D880"/>
    </row>
    <row r="881" ht="12.75">
      <c r="D881"/>
    </row>
    <row r="882" ht="12.75">
      <c r="D882"/>
    </row>
    <row r="883" ht="12.75">
      <c r="D883"/>
    </row>
    <row r="884" ht="12.75">
      <c r="D884"/>
    </row>
    <row r="885" ht="12.75">
      <c r="D885"/>
    </row>
    <row r="886" ht="12.75">
      <c r="D886"/>
    </row>
    <row r="887" ht="12.75">
      <c r="D887"/>
    </row>
    <row r="888" ht="12.75">
      <c r="D888"/>
    </row>
    <row r="889" ht="12.75">
      <c r="D889"/>
    </row>
    <row r="890" ht="12.75">
      <c r="D890"/>
    </row>
    <row r="891" ht="12.75">
      <c r="D891"/>
    </row>
    <row r="892" ht="12.75">
      <c r="D892"/>
    </row>
    <row r="893" ht="12.75">
      <c r="D893"/>
    </row>
    <row r="894" ht="12.75">
      <c r="D894"/>
    </row>
    <row r="895" ht="12.75">
      <c r="D895"/>
    </row>
    <row r="896" ht="12.75">
      <c r="D896"/>
    </row>
    <row r="897" ht="12.75">
      <c r="D897"/>
    </row>
    <row r="898" ht="12.75">
      <c r="D898"/>
    </row>
    <row r="899" ht="12.75">
      <c r="D899"/>
    </row>
    <row r="900" ht="12.75">
      <c r="D900"/>
    </row>
    <row r="901" ht="12.75">
      <c r="D901"/>
    </row>
    <row r="902" ht="12.75">
      <c r="D902"/>
    </row>
    <row r="903" ht="12.75">
      <c r="D903"/>
    </row>
    <row r="904" ht="12.75">
      <c r="D904"/>
    </row>
    <row r="905" ht="12.75">
      <c r="D905"/>
    </row>
    <row r="906" ht="12.75">
      <c r="D906"/>
    </row>
    <row r="907" ht="12.75">
      <c r="D907"/>
    </row>
    <row r="908" ht="12.75">
      <c r="D908"/>
    </row>
    <row r="909" ht="12.75">
      <c r="D909"/>
    </row>
    <row r="910" ht="12.75">
      <c r="D910"/>
    </row>
    <row r="911" ht="12.75">
      <c r="D911"/>
    </row>
    <row r="912" ht="12.75">
      <c r="D912"/>
    </row>
    <row r="913" ht="12.75">
      <c r="D913"/>
    </row>
    <row r="914" ht="12.75">
      <c r="D914"/>
    </row>
    <row r="915" ht="12.75">
      <c r="D915"/>
    </row>
    <row r="916" ht="12.75">
      <c r="D916"/>
    </row>
    <row r="917" ht="12.75">
      <c r="D917"/>
    </row>
    <row r="918" ht="12.75">
      <c r="D918"/>
    </row>
    <row r="919" ht="12.75">
      <c r="D919"/>
    </row>
    <row r="920" ht="12.75">
      <c r="D920"/>
    </row>
    <row r="921" ht="12.75">
      <c r="D921"/>
    </row>
    <row r="922" ht="12.75">
      <c r="D922"/>
    </row>
    <row r="923" ht="12.75">
      <c r="D923"/>
    </row>
    <row r="924" ht="12.75">
      <c r="D924"/>
    </row>
    <row r="925" ht="12.75">
      <c r="D925"/>
    </row>
    <row r="926" ht="12.75">
      <c r="D926"/>
    </row>
    <row r="927" ht="12.75">
      <c r="D927"/>
    </row>
    <row r="928" ht="12.75">
      <c r="D928"/>
    </row>
    <row r="929" ht="12.75">
      <c r="D929"/>
    </row>
    <row r="930" ht="12.75">
      <c r="D930"/>
    </row>
    <row r="931" ht="12.75">
      <c r="D931"/>
    </row>
    <row r="932" ht="12.75">
      <c r="D932"/>
    </row>
    <row r="933" ht="12.75">
      <c r="D933"/>
    </row>
    <row r="934" ht="12.75">
      <c r="D934"/>
    </row>
    <row r="935" ht="12.75">
      <c r="D935"/>
    </row>
    <row r="936" ht="12.75">
      <c r="D936"/>
    </row>
    <row r="937" ht="12.75">
      <c r="D937"/>
    </row>
    <row r="938" ht="12.75">
      <c r="D938"/>
    </row>
    <row r="939" ht="12.75">
      <c r="D939"/>
    </row>
    <row r="940" ht="12.75">
      <c r="D940"/>
    </row>
    <row r="941" ht="12.75">
      <c r="D941"/>
    </row>
    <row r="942" ht="12.75">
      <c r="D942"/>
    </row>
    <row r="943" ht="12.75">
      <c r="D943"/>
    </row>
    <row r="944" ht="12.75">
      <c r="D944"/>
    </row>
    <row r="945" ht="12.75">
      <c r="D945"/>
    </row>
    <row r="946" ht="12.75">
      <c r="D946"/>
    </row>
    <row r="947" ht="12.75">
      <c r="D947"/>
    </row>
    <row r="948" ht="12.75">
      <c r="D948"/>
    </row>
    <row r="949" ht="12.75">
      <c r="D949"/>
    </row>
    <row r="950" ht="12.75">
      <c r="D950"/>
    </row>
    <row r="951" ht="12.75">
      <c r="D951"/>
    </row>
    <row r="952" ht="12.75">
      <c r="D952"/>
    </row>
    <row r="953" ht="12.75">
      <c r="D953"/>
    </row>
    <row r="954" ht="12.75">
      <c r="D954"/>
    </row>
    <row r="955" ht="12.75">
      <c r="D955"/>
    </row>
    <row r="956" ht="12.75">
      <c r="D956"/>
    </row>
    <row r="957" ht="12.75">
      <c r="D957"/>
    </row>
    <row r="958" ht="12.75">
      <c r="D958"/>
    </row>
    <row r="959" ht="12.75">
      <c r="D959"/>
    </row>
    <row r="960" ht="12.75">
      <c r="D960"/>
    </row>
    <row r="961" ht="12.75">
      <c r="D961"/>
    </row>
    <row r="962" ht="12.75">
      <c r="D962"/>
    </row>
    <row r="963" ht="12.75">
      <c r="D963"/>
    </row>
    <row r="964" ht="12.75">
      <c r="D964"/>
    </row>
    <row r="965" ht="12.75">
      <c r="D965"/>
    </row>
    <row r="966" ht="12.75">
      <c r="D966"/>
    </row>
    <row r="967" ht="12.75">
      <c r="D967"/>
    </row>
    <row r="968" ht="12.75">
      <c r="D968"/>
    </row>
    <row r="969" ht="12.75">
      <c r="D969"/>
    </row>
    <row r="970" ht="12.75">
      <c r="D970"/>
    </row>
    <row r="971" ht="12.75">
      <c r="D971"/>
    </row>
    <row r="972" ht="12.75">
      <c r="D972"/>
    </row>
    <row r="973" ht="12.75">
      <c r="D973"/>
    </row>
    <row r="974" ht="12.75">
      <c r="D974"/>
    </row>
    <row r="975" ht="12.75">
      <c r="D975"/>
    </row>
    <row r="976" ht="12.75">
      <c r="D976"/>
    </row>
    <row r="977" ht="12.75">
      <c r="D977"/>
    </row>
    <row r="978" ht="12.75">
      <c r="D978"/>
    </row>
    <row r="979" ht="12.75">
      <c r="D979"/>
    </row>
    <row r="980" ht="12.75">
      <c r="D980"/>
    </row>
    <row r="981" ht="12.75">
      <c r="D981"/>
    </row>
    <row r="982" ht="12.75">
      <c r="D982"/>
    </row>
    <row r="983" ht="12.75">
      <c r="D983"/>
    </row>
    <row r="984" ht="12.75">
      <c r="D984"/>
    </row>
    <row r="985" ht="12.75">
      <c r="D985"/>
    </row>
    <row r="986" ht="12.75">
      <c r="D986"/>
    </row>
    <row r="987" ht="12.75">
      <c r="D987"/>
    </row>
    <row r="988" ht="12.75">
      <c r="D988"/>
    </row>
    <row r="989" ht="12.75">
      <c r="D989"/>
    </row>
    <row r="990" ht="12.75">
      <c r="D990"/>
    </row>
    <row r="991" ht="12.75">
      <c r="D991"/>
    </row>
    <row r="992" ht="12.75">
      <c r="D992"/>
    </row>
    <row r="993" ht="12.75">
      <c r="D993"/>
    </row>
    <row r="994" ht="12.75">
      <c r="D994"/>
    </row>
    <row r="995" ht="12.75">
      <c r="D995"/>
    </row>
    <row r="996" ht="12.75">
      <c r="D996"/>
    </row>
    <row r="997" ht="12.75">
      <c r="D997"/>
    </row>
    <row r="998" ht="12.75">
      <c r="D998"/>
    </row>
    <row r="999" ht="12.75">
      <c r="D999"/>
    </row>
    <row r="1000" ht="12.75">
      <c r="D1000"/>
    </row>
    <row r="1001" ht="12.75">
      <c r="D1001"/>
    </row>
    <row r="1002" ht="12.75">
      <c r="D1002"/>
    </row>
    <row r="1003" ht="12.75">
      <c r="D1003"/>
    </row>
    <row r="1004" ht="12.75">
      <c r="D1004"/>
    </row>
    <row r="1005" ht="12.75">
      <c r="D1005"/>
    </row>
    <row r="1006" ht="12.75">
      <c r="D1006"/>
    </row>
    <row r="1007" ht="12.75">
      <c r="D1007"/>
    </row>
    <row r="1008" ht="12.75">
      <c r="D1008"/>
    </row>
    <row r="1009" ht="12.75">
      <c r="D1009"/>
    </row>
    <row r="1010" ht="12.75">
      <c r="D1010"/>
    </row>
    <row r="1011" ht="12.75">
      <c r="D1011"/>
    </row>
    <row r="1012" ht="12.75">
      <c r="D1012"/>
    </row>
    <row r="1013" ht="12.75">
      <c r="D1013"/>
    </row>
    <row r="1014" ht="12.75">
      <c r="D1014"/>
    </row>
    <row r="1015" ht="12.75">
      <c r="D1015"/>
    </row>
    <row r="1016" ht="12.75">
      <c r="D1016"/>
    </row>
    <row r="1017" ht="12.75">
      <c r="D1017"/>
    </row>
    <row r="1018" ht="12.75">
      <c r="D1018"/>
    </row>
    <row r="1019" ht="12.75">
      <c r="D1019"/>
    </row>
    <row r="1020" ht="12.75">
      <c r="D1020"/>
    </row>
    <row r="1021" ht="12.75">
      <c r="D1021"/>
    </row>
    <row r="1022" ht="12.75">
      <c r="D1022"/>
    </row>
    <row r="1023" ht="12.75">
      <c r="D1023"/>
    </row>
    <row r="1024" ht="12.75">
      <c r="D1024"/>
    </row>
    <row r="1025" ht="12.75">
      <c r="D1025"/>
    </row>
    <row r="1026" ht="12.75">
      <c r="D1026"/>
    </row>
    <row r="1027" ht="12.75">
      <c r="D1027"/>
    </row>
    <row r="1028" ht="12.75">
      <c r="D1028"/>
    </row>
    <row r="1029" ht="12.75">
      <c r="D1029"/>
    </row>
    <row r="1030" ht="12.75">
      <c r="D1030"/>
    </row>
    <row r="1031" ht="12.75">
      <c r="D1031"/>
    </row>
    <row r="1032" ht="12.75">
      <c r="D1032"/>
    </row>
    <row r="1033" ht="12.75">
      <c r="D1033"/>
    </row>
    <row r="1034" ht="12.75">
      <c r="D1034"/>
    </row>
    <row r="1035" ht="12.75">
      <c r="D1035"/>
    </row>
    <row r="1036" ht="12.75">
      <c r="D1036"/>
    </row>
    <row r="1037" ht="12.75">
      <c r="D1037"/>
    </row>
    <row r="1038" ht="12.75">
      <c r="D1038"/>
    </row>
    <row r="1039" ht="12.75">
      <c r="D1039"/>
    </row>
    <row r="1040" ht="12.75">
      <c r="D1040"/>
    </row>
    <row r="1041" ht="12.75">
      <c r="D1041"/>
    </row>
    <row r="1042" ht="12.75">
      <c r="D1042"/>
    </row>
    <row r="1043" ht="12.75">
      <c r="D1043"/>
    </row>
    <row r="1044" ht="12.75">
      <c r="D1044"/>
    </row>
    <row r="1045" ht="12.75">
      <c r="D1045"/>
    </row>
    <row r="1046" ht="12.75">
      <c r="D1046"/>
    </row>
    <row r="1047" ht="12.75">
      <c r="D1047"/>
    </row>
    <row r="1048" ht="12.75">
      <c r="D1048"/>
    </row>
    <row r="1049" ht="12.75">
      <c r="D1049"/>
    </row>
    <row r="1050" ht="12.75">
      <c r="D1050"/>
    </row>
    <row r="1051" ht="12.75">
      <c r="D1051"/>
    </row>
    <row r="1052" ht="12.75">
      <c r="D1052"/>
    </row>
    <row r="1053" ht="12.75">
      <c r="D1053"/>
    </row>
    <row r="1054" ht="12.75">
      <c r="D1054"/>
    </row>
    <row r="1055" ht="12.75">
      <c r="D1055"/>
    </row>
    <row r="1056" ht="12.75">
      <c r="D1056"/>
    </row>
    <row r="1057" ht="12.75">
      <c r="D1057"/>
    </row>
    <row r="1058" ht="12.75">
      <c r="D1058"/>
    </row>
    <row r="1059" ht="12.75">
      <c r="D1059"/>
    </row>
    <row r="1060" ht="12.75">
      <c r="D1060"/>
    </row>
    <row r="1061" ht="12.75">
      <c r="D1061"/>
    </row>
    <row r="1062" ht="12.75">
      <c r="D1062"/>
    </row>
    <row r="1063" ht="12.75">
      <c r="D1063"/>
    </row>
    <row r="1064" ht="12.75">
      <c r="D1064"/>
    </row>
    <row r="1065" ht="12.75">
      <c r="D1065"/>
    </row>
    <row r="1066" ht="12.75">
      <c r="D1066"/>
    </row>
    <row r="1067" ht="12.75">
      <c r="D1067"/>
    </row>
    <row r="1068" ht="12.75">
      <c r="D1068"/>
    </row>
    <row r="1069" ht="12.75">
      <c r="D1069"/>
    </row>
    <row r="1070" ht="12.75">
      <c r="D1070"/>
    </row>
    <row r="1071" ht="12.75">
      <c r="D1071"/>
    </row>
    <row r="1072" ht="12.75">
      <c r="D1072"/>
    </row>
    <row r="1073" ht="12.75">
      <c r="D1073"/>
    </row>
    <row r="1074" ht="12.75">
      <c r="D1074"/>
    </row>
    <row r="1075" ht="12.75">
      <c r="D1075"/>
    </row>
    <row r="1076" ht="12.75">
      <c r="D1076"/>
    </row>
    <row r="1077" ht="12.75">
      <c r="D1077"/>
    </row>
    <row r="1078" ht="12.75">
      <c r="D1078"/>
    </row>
    <row r="1079" ht="12.75">
      <c r="D1079"/>
    </row>
    <row r="1080" ht="12.75">
      <c r="D1080"/>
    </row>
    <row r="1081" ht="12.75">
      <c r="D1081"/>
    </row>
    <row r="1082" ht="12.75">
      <c r="D1082"/>
    </row>
    <row r="1083" ht="12.75">
      <c r="D1083"/>
    </row>
    <row r="1084" ht="12.75">
      <c r="D1084"/>
    </row>
    <row r="1085" ht="12.75">
      <c r="D1085"/>
    </row>
    <row r="1086" ht="12.75">
      <c r="D1086"/>
    </row>
    <row r="1087" ht="12.75">
      <c r="D1087"/>
    </row>
    <row r="1088" ht="12.75">
      <c r="D1088"/>
    </row>
    <row r="1089" ht="12.75">
      <c r="D1089"/>
    </row>
    <row r="1090" ht="12.75">
      <c r="D1090"/>
    </row>
    <row r="1091" ht="12.75">
      <c r="D1091"/>
    </row>
    <row r="1092" ht="12.75">
      <c r="D1092"/>
    </row>
    <row r="1093" ht="12.75">
      <c r="D1093"/>
    </row>
    <row r="1094" ht="12.75">
      <c r="D1094"/>
    </row>
    <row r="1095" ht="12.75">
      <c r="D1095"/>
    </row>
    <row r="1096" ht="12.75">
      <c r="D1096"/>
    </row>
    <row r="1097" ht="12.75">
      <c r="D1097"/>
    </row>
    <row r="1098" ht="12.75">
      <c r="D1098"/>
    </row>
    <row r="1099" ht="12.75">
      <c r="D1099"/>
    </row>
    <row r="1100" ht="12.75">
      <c r="D1100"/>
    </row>
    <row r="1101" ht="12.75">
      <c r="D1101"/>
    </row>
    <row r="1102" ht="12.75">
      <c r="D1102"/>
    </row>
    <row r="1103" ht="12.75">
      <c r="D1103"/>
    </row>
    <row r="1104" ht="12.75">
      <c r="D1104"/>
    </row>
    <row r="1105" ht="12.75">
      <c r="D1105"/>
    </row>
    <row r="1106" ht="12.75">
      <c r="D1106"/>
    </row>
    <row r="1107" ht="12.75">
      <c r="D1107"/>
    </row>
    <row r="1108" ht="12.75">
      <c r="D1108"/>
    </row>
    <row r="1109" ht="12.75">
      <c r="D1109"/>
    </row>
    <row r="1110" ht="12.75">
      <c r="D1110"/>
    </row>
    <row r="1111" ht="12.75">
      <c r="D1111"/>
    </row>
    <row r="1112" ht="12.75">
      <c r="D1112"/>
    </row>
    <row r="1113" ht="12.75">
      <c r="D1113"/>
    </row>
    <row r="1114" ht="12.75">
      <c r="D1114"/>
    </row>
    <row r="1115" ht="12.75">
      <c r="D1115"/>
    </row>
    <row r="1116" ht="12.75">
      <c r="D1116"/>
    </row>
    <row r="1117" ht="12.75">
      <c r="D1117"/>
    </row>
    <row r="1118" ht="12.75">
      <c r="D1118"/>
    </row>
    <row r="1119" ht="12.75">
      <c r="D1119"/>
    </row>
    <row r="1120" ht="12.75">
      <c r="D1120"/>
    </row>
    <row r="1121" ht="12.75">
      <c r="D1121"/>
    </row>
    <row r="1122" ht="12.75">
      <c r="D1122"/>
    </row>
    <row r="1123" ht="12.75">
      <c r="D1123"/>
    </row>
    <row r="1124" ht="12.75">
      <c r="D1124"/>
    </row>
    <row r="1125" ht="12.75">
      <c r="D1125"/>
    </row>
    <row r="1126" ht="12.75">
      <c r="D1126"/>
    </row>
    <row r="1127" ht="12.75">
      <c r="D1127"/>
    </row>
    <row r="1128" ht="12.75">
      <c r="D1128"/>
    </row>
    <row r="1129" ht="12.75">
      <c r="D1129"/>
    </row>
    <row r="1130" ht="12.75">
      <c r="D1130"/>
    </row>
    <row r="1131" ht="12.75">
      <c r="D1131"/>
    </row>
    <row r="1132" ht="12.75">
      <c r="D1132"/>
    </row>
    <row r="1133" ht="12.75">
      <c r="D1133"/>
    </row>
    <row r="1134" ht="12.75">
      <c r="D1134"/>
    </row>
    <row r="1135" ht="12.75">
      <c r="D1135"/>
    </row>
    <row r="1136" ht="12.75">
      <c r="D1136"/>
    </row>
    <row r="1137" ht="12.75">
      <c r="D1137"/>
    </row>
    <row r="1138" ht="12.75">
      <c r="D1138"/>
    </row>
    <row r="1139" ht="12.75">
      <c r="D1139"/>
    </row>
    <row r="1140" ht="12.75">
      <c r="D1140"/>
    </row>
    <row r="1141" ht="12.75">
      <c r="D1141"/>
    </row>
    <row r="1142" ht="12.75">
      <c r="D1142"/>
    </row>
    <row r="1143" ht="12.75">
      <c r="D1143"/>
    </row>
    <row r="1144" ht="12.75">
      <c r="D1144"/>
    </row>
    <row r="1145" ht="12.75">
      <c r="D1145"/>
    </row>
    <row r="1146" ht="12.75">
      <c r="D1146"/>
    </row>
    <row r="1147" ht="12.75">
      <c r="D1147"/>
    </row>
    <row r="1148" ht="12.75">
      <c r="D1148"/>
    </row>
    <row r="1149" ht="12.75">
      <c r="D1149"/>
    </row>
    <row r="1150" ht="12.75">
      <c r="D1150"/>
    </row>
    <row r="1151" ht="12.75">
      <c r="D1151"/>
    </row>
    <row r="1152" ht="12.75">
      <c r="D1152"/>
    </row>
    <row r="1153" ht="12.75">
      <c r="D1153"/>
    </row>
    <row r="1154" ht="12.75">
      <c r="D1154"/>
    </row>
    <row r="1155" ht="12.75">
      <c r="D1155"/>
    </row>
    <row r="1156" ht="12.75">
      <c r="D1156"/>
    </row>
    <row r="1157" ht="12.75">
      <c r="D1157"/>
    </row>
    <row r="1158" ht="12.75">
      <c r="D1158"/>
    </row>
    <row r="1159" ht="12.75">
      <c r="D1159"/>
    </row>
    <row r="1160" ht="12.75">
      <c r="D1160"/>
    </row>
    <row r="1161" ht="12.75">
      <c r="D1161"/>
    </row>
    <row r="1162" ht="12.75">
      <c r="D1162"/>
    </row>
    <row r="1163" ht="12.75">
      <c r="D1163"/>
    </row>
    <row r="1164" ht="12.75">
      <c r="D1164"/>
    </row>
    <row r="1165" ht="12.75">
      <c r="D1165"/>
    </row>
    <row r="1166" ht="12.75">
      <c r="D1166"/>
    </row>
    <row r="1167" ht="12.75">
      <c r="D1167"/>
    </row>
    <row r="1168" ht="12.75">
      <c r="D1168"/>
    </row>
    <row r="1169" ht="12.75">
      <c r="D1169"/>
    </row>
    <row r="1170" ht="12.75">
      <c r="D1170"/>
    </row>
    <row r="1171" ht="12.75">
      <c r="D1171"/>
    </row>
    <row r="1172" ht="12.75">
      <c r="D1172"/>
    </row>
    <row r="1173" ht="12.75">
      <c r="D1173"/>
    </row>
    <row r="1174" ht="12.75">
      <c r="D1174"/>
    </row>
    <row r="1175" ht="12.75">
      <c r="D1175"/>
    </row>
    <row r="1176" ht="12.75">
      <c r="D1176"/>
    </row>
    <row r="1177" ht="12.75">
      <c r="D1177"/>
    </row>
    <row r="1178" ht="12.75">
      <c r="D1178"/>
    </row>
    <row r="1179" ht="12.75">
      <c r="D1179"/>
    </row>
    <row r="1180" ht="12.75">
      <c r="D1180"/>
    </row>
    <row r="1181" ht="12.75">
      <c r="D1181"/>
    </row>
    <row r="1182" ht="12.75">
      <c r="D1182"/>
    </row>
    <row r="1183" ht="12.75">
      <c r="D1183"/>
    </row>
    <row r="1184" ht="12.75">
      <c r="D1184"/>
    </row>
    <row r="1185" ht="12.75">
      <c r="D1185"/>
    </row>
    <row r="1186" ht="12.75">
      <c r="D1186"/>
    </row>
    <row r="1187" ht="12.75">
      <c r="D1187"/>
    </row>
    <row r="1188" ht="12.75">
      <c r="D1188"/>
    </row>
    <row r="1189" ht="12.75">
      <c r="D1189"/>
    </row>
    <row r="1190" ht="12.75">
      <c r="D1190"/>
    </row>
    <row r="1191" ht="12.75">
      <c r="D1191"/>
    </row>
    <row r="1192" ht="12.75">
      <c r="D1192"/>
    </row>
    <row r="1193" ht="12.75">
      <c r="D1193"/>
    </row>
    <row r="1194" ht="12.75">
      <c r="D1194"/>
    </row>
    <row r="1195" ht="12.75">
      <c r="D1195"/>
    </row>
    <row r="1196" ht="12.75">
      <c r="D1196"/>
    </row>
    <row r="1197" ht="12.75">
      <c r="D1197"/>
    </row>
    <row r="1198" ht="12.75">
      <c r="D1198"/>
    </row>
    <row r="1199" ht="12.75">
      <c r="D1199"/>
    </row>
    <row r="1200" ht="12.75">
      <c r="D1200"/>
    </row>
    <row r="1201" ht="12.75">
      <c r="D1201"/>
    </row>
    <row r="1202" ht="12.75">
      <c r="D1202"/>
    </row>
    <row r="1203" ht="12.75">
      <c r="D1203"/>
    </row>
    <row r="1204" ht="12.75">
      <c r="D1204"/>
    </row>
    <row r="1205" ht="12.75">
      <c r="D1205"/>
    </row>
    <row r="1206" ht="12.75">
      <c r="D1206"/>
    </row>
    <row r="1207" ht="12.75">
      <c r="D1207"/>
    </row>
    <row r="1208" ht="12.75">
      <c r="D1208"/>
    </row>
    <row r="1209" ht="12.75">
      <c r="D1209"/>
    </row>
    <row r="1210" ht="12.75">
      <c r="D1210"/>
    </row>
    <row r="1211" ht="12.75">
      <c r="D1211"/>
    </row>
    <row r="1212" ht="12.75">
      <c r="D1212"/>
    </row>
    <row r="1213" ht="12.75">
      <c r="D1213"/>
    </row>
    <row r="1214" ht="12.75">
      <c r="D1214"/>
    </row>
    <row r="1215" ht="12.75">
      <c r="D1215"/>
    </row>
    <row r="1216" ht="12.75">
      <c r="D1216"/>
    </row>
    <row r="1217" ht="12.75">
      <c r="D1217"/>
    </row>
    <row r="1218" ht="12.75">
      <c r="D1218"/>
    </row>
    <row r="1219" ht="12.75">
      <c r="D1219"/>
    </row>
    <row r="1220" ht="12.75">
      <c r="D1220"/>
    </row>
    <row r="1221" ht="12.75">
      <c r="D1221"/>
    </row>
    <row r="1222" ht="12.75">
      <c r="D1222"/>
    </row>
    <row r="1223" ht="12.75">
      <c r="D1223"/>
    </row>
    <row r="1224" ht="12.75">
      <c r="D1224"/>
    </row>
    <row r="1225" ht="12.75">
      <c r="D1225"/>
    </row>
    <row r="1226" ht="12.75">
      <c r="D1226"/>
    </row>
    <row r="1227" ht="12.75">
      <c r="D1227"/>
    </row>
    <row r="1228" ht="12.75">
      <c r="D1228"/>
    </row>
    <row r="1229" ht="12.75">
      <c r="D1229"/>
    </row>
    <row r="1230" ht="12.75">
      <c r="D1230"/>
    </row>
    <row r="1231" ht="12.75">
      <c r="D1231"/>
    </row>
    <row r="1232" ht="12.75">
      <c r="D1232"/>
    </row>
    <row r="1233" ht="12.75">
      <c r="D1233"/>
    </row>
    <row r="1234" ht="12.75">
      <c r="D1234"/>
    </row>
    <row r="1235" ht="12.75">
      <c r="D1235"/>
    </row>
    <row r="1236" ht="12.75">
      <c r="D1236"/>
    </row>
    <row r="1237" ht="12.75">
      <c r="D1237"/>
    </row>
    <row r="1238" ht="12.75">
      <c r="D1238"/>
    </row>
    <row r="1239" ht="12.75">
      <c r="D1239"/>
    </row>
    <row r="1240" ht="12.75">
      <c r="D1240"/>
    </row>
    <row r="1241" ht="12.75">
      <c r="D1241"/>
    </row>
    <row r="1242" ht="12.75">
      <c r="D1242"/>
    </row>
    <row r="1243" ht="12.75">
      <c r="D1243"/>
    </row>
    <row r="1244" ht="12.75">
      <c r="D1244"/>
    </row>
    <row r="1245" ht="12.75">
      <c r="D1245"/>
    </row>
    <row r="1246" ht="12.75">
      <c r="D1246"/>
    </row>
    <row r="1247" ht="12.75">
      <c r="D1247"/>
    </row>
    <row r="1248" ht="12.75">
      <c r="D1248"/>
    </row>
    <row r="1249" ht="12.75">
      <c r="D1249"/>
    </row>
    <row r="1250" ht="12.75">
      <c r="D1250"/>
    </row>
    <row r="1251" ht="12.75">
      <c r="D1251"/>
    </row>
    <row r="1252" ht="12.75">
      <c r="D1252"/>
    </row>
    <row r="1253" ht="12.75">
      <c r="D1253"/>
    </row>
    <row r="1254" ht="12.75">
      <c r="D1254"/>
    </row>
    <row r="1255" ht="12.75">
      <c r="D1255"/>
    </row>
    <row r="1256" ht="12.75">
      <c r="D1256"/>
    </row>
    <row r="1257" ht="12.75">
      <c r="D1257"/>
    </row>
    <row r="1258" ht="12.75">
      <c r="D1258"/>
    </row>
    <row r="1259" ht="12.75">
      <c r="D1259"/>
    </row>
    <row r="1260" ht="12.75">
      <c r="D1260"/>
    </row>
    <row r="1261" ht="12.75">
      <c r="D1261"/>
    </row>
    <row r="1262" ht="12.75">
      <c r="D1262"/>
    </row>
    <row r="1263" ht="12.75">
      <c r="D1263"/>
    </row>
    <row r="1264" ht="12.75">
      <c r="D1264"/>
    </row>
    <row r="1265" ht="12.75">
      <c r="D1265"/>
    </row>
    <row r="1266" ht="12.75">
      <c r="D1266"/>
    </row>
    <row r="1267" ht="12.75">
      <c r="D1267"/>
    </row>
    <row r="1268" ht="12.75">
      <c r="D1268"/>
    </row>
    <row r="1269" ht="12.75">
      <c r="D1269"/>
    </row>
    <row r="1270" ht="12.75">
      <c r="D1270"/>
    </row>
    <row r="1271" ht="12.75">
      <c r="D1271"/>
    </row>
    <row r="1272" ht="12.75">
      <c r="D1272"/>
    </row>
    <row r="1273" ht="12.75">
      <c r="D1273"/>
    </row>
    <row r="1274" ht="12.75">
      <c r="D1274"/>
    </row>
    <row r="1275" ht="12.75">
      <c r="D1275"/>
    </row>
    <row r="1276" ht="12.75">
      <c r="D1276"/>
    </row>
    <row r="1277" ht="12.75">
      <c r="D1277"/>
    </row>
    <row r="1278" ht="12.75">
      <c r="D1278"/>
    </row>
    <row r="1279" ht="12.75">
      <c r="D1279"/>
    </row>
    <row r="1280" ht="12.75">
      <c r="D1280"/>
    </row>
    <row r="1281" ht="12.75">
      <c r="D1281"/>
    </row>
    <row r="1282" ht="12.75">
      <c r="D1282"/>
    </row>
    <row r="1283" ht="12.75">
      <c r="D1283"/>
    </row>
    <row r="1284" ht="12.75">
      <c r="D1284"/>
    </row>
    <row r="1285" ht="12.75">
      <c r="D1285"/>
    </row>
    <row r="1286" ht="12.75">
      <c r="D1286"/>
    </row>
    <row r="1287" ht="12.75">
      <c r="D1287"/>
    </row>
    <row r="1288" ht="12.75">
      <c r="D1288"/>
    </row>
    <row r="1289" ht="12.75">
      <c r="D1289"/>
    </row>
    <row r="1290" ht="12.75">
      <c r="D1290"/>
    </row>
    <row r="1291" ht="12.75">
      <c r="D1291"/>
    </row>
    <row r="1292" ht="12.75">
      <c r="D1292"/>
    </row>
    <row r="1293" ht="12.75">
      <c r="D1293"/>
    </row>
    <row r="1294" ht="12.75">
      <c r="D1294"/>
    </row>
    <row r="1295" ht="12.75">
      <c r="D1295"/>
    </row>
    <row r="1296" ht="12.75">
      <c r="D1296"/>
    </row>
    <row r="1297" ht="12.75">
      <c r="D1297"/>
    </row>
    <row r="1298" ht="12.75">
      <c r="D1298"/>
    </row>
    <row r="1299" ht="12.75">
      <c r="D1299"/>
    </row>
    <row r="1300" ht="12.75">
      <c r="D1300"/>
    </row>
    <row r="1301" ht="12.75">
      <c r="D1301"/>
    </row>
    <row r="1302" ht="12.75">
      <c r="D1302"/>
    </row>
    <row r="1303" ht="12.75">
      <c r="D1303"/>
    </row>
    <row r="1304" ht="12.75">
      <c r="D1304"/>
    </row>
    <row r="1305" ht="12.75">
      <c r="D1305"/>
    </row>
    <row r="1306" ht="12.75">
      <c r="D1306"/>
    </row>
    <row r="1307" ht="12.75">
      <c r="D1307"/>
    </row>
    <row r="1308" ht="12.75">
      <c r="D1308"/>
    </row>
    <row r="1309" ht="12.75">
      <c r="D1309"/>
    </row>
    <row r="1310" ht="12.75">
      <c r="D1310"/>
    </row>
    <row r="1311" ht="12.75">
      <c r="D1311"/>
    </row>
    <row r="1312" ht="12.75">
      <c r="D1312"/>
    </row>
    <row r="1313" ht="12.75">
      <c r="D1313"/>
    </row>
    <row r="1314" ht="12.75">
      <c r="D1314"/>
    </row>
    <row r="1315" ht="12.75">
      <c r="D1315"/>
    </row>
    <row r="1316" ht="12.75">
      <c r="D1316"/>
    </row>
    <row r="1317" ht="12.75">
      <c r="D1317"/>
    </row>
    <row r="1318" ht="12.75">
      <c r="D1318"/>
    </row>
    <row r="1319" ht="12.75">
      <c r="D1319"/>
    </row>
    <row r="1320" ht="12.75">
      <c r="D1320"/>
    </row>
    <row r="1321" ht="12.75">
      <c r="D1321"/>
    </row>
    <row r="1322" ht="12.75">
      <c r="D1322"/>
    </row>
    <row r="1323" ht="12.75">
      <c r="D1323"/>
    </row>
    <row r="1324" ht="12.75">
      <c r="D1324"/>
    </row>
    <row r="1325" ht="12.75">
      <c r="D1325"/>
    </row>
    <row r="1326" ht="12.75">
      <c r="D1326"/>
    </row>
    <row r="1327" ht="12.75">
      <c r="D1327"/>
    </row>
    <row r="1328" ht="12.75">
      <c r="D1328"/>
    </row>
    <row r="1329" ht="12.75">
      <c r="D1329"/>
    </row>
    <row r="1330" ht="12.75">
      <c r="D1330"/>
    </row>
    <row r="1331" ht="12.75">
      <c r="D1331"/>
    </row>
    <row r="1332" ht="12.75">
      <c r="D1332"/>
    </row>
    <row r="1333" ht="12.75">
      <c r="D1333"/>
    </row>
    <row r="1334" ht="12.75">
      <c r="D1334"/>
    </row>
    <row r="1335" ht="12.75">
      <c r="D1335"/>
    </row>
    <row r="1336" ht="12.75">
      <c r="D1336"/>
    </row>
    <row r="1337" ht="12.75">
      <c r="D1337"/>
    </row>
    <row r="1338" ht="12.75">
      <c r="D1338"/>
    </row>
    <row r="1339" ht="12.75">
      <c r="D1339"/>
    </row>
    <row r="1340" ht="12.75">
      <c r="D1340"/>
    </row>
    <row r="1341" ht="12.75">
      <c r="D1341"/>
    </row>
    <row r="1342" ht="12.75">
      <c r="D1342"/>
    </row>
    <row r="1343" ht="12.75">
      <c r="D1343"/>
    </row>
    <row r="1344" ht="12.75">
      <c r="D1344"/>
    </row>
    <row r="1345" ht="12.75">
      <c r="D1345"/>
    </row>
    <row r="1346" ht="12.75">
      <c r="D1346"/>
    </row>
    <row r="1347" ht="12.75">
      <c r="D1347"/>
    </row>
    <row r="1348" ht="12.75">
      <c r="D1348"/>
    </row>
    <row r="1349" ht="12.75">
      <c r="D1349"/>
    </row>
    <row r="1350" ht="12.75">
      <c r="D1350"/>
    </row>
    <row r="1351" ht="12.75">
      <c r="D1351"/>
    </row>
    <row r="1352" ht="12.75">
      <c r="D1352"/>
    </row>
    <row r="1353" ht="12.75">
      <c r="D1353"/>
    </row>
    <row r="1354" ht="12.75">
      <c r="D1354"/>
    </row>
    <row r="1355" ht="12.75">
      <c r="D1355"/>
    </row>
    <row r="1356" ht="12.75">
      <c r="D1356"/>
    </row>
    <row r="1357" ht="12.75">
      <c r="D1357"/>
    </row>
    <row r="1358" ht="12.75">
      <c r="D1358"/>
    </row>
    <row r="1359" ht="12.75">
      <c r="D1359"/>
    </row>
    <row r="1360" ht="12.75">
      <c r="D1360"/>
    </row>
    <row r="1361" ht="12.75">
      <c r="D1361"/>
    </row>
    <row r="1362" ht="12.75">
      <c r="D1362"/>
    </row>
    <row r="1363" ht="12.75">
      <c r="D1363"/>
    </row>
    <row r="1364" ht="12.75">
      <c r="D1364"/>
    </row>
    <row r="1365" ht="12.75">
      <c r="D1365"/>
    </row>
    <row r="1366" ht="12.75">
      <c r="D1366"/>
    </row>
    <row r="1367" ht="12.75">
      <c r="D1367"/>
    </row>
    <row r="1368" ht="12.75">
      <c r="D1368"/>
    </row>
    <row r="1369" ht="12.75">
      <c r="D1369"/>
    </row>
    <row r="1370" ht="12.75">
      <c r="D1370"/>
    </row>
    <row r="1371" ht="12.75">
      <c r="D1371"/>
    </row>
    <row r="1372" ht="12.75">
      <c r="D1372"/>
    </row>
    <row r="1373" ht="12.75">
      <c r="D1373"/>
    </row>
    <row r="1374" ht="12.75">
      <c r="D1374"/>
    </row>
    <row r="1375" ht="12.75">
      <c r="D1375"/>
    </row>
    <row r="1376" ht="12.75">
      <c r="D1376"/>
    </row>
    <row r="1377" ht="12.75">
      <c r="D1377"/>
    </row>
    <row r="1378" ht="12.75">
      <c r="D1378"/>
    </row>
    <row r="1379" ht="12.75">
      <c r="D1379"/>
    </row>
    <row r="1380" ht="12.75">
      <c r="D1380"/>
    </row>
    <row r="1381" ht="12.75">
      <c r="D1381"/>
    </row>
    <row r="1382" ht="12.75">
      <c r="D1382"/>
    </row>
    <row r="1383" ht="12.75">
      <c r="D1383"/>
    </row>
    <row r="1384" ht="12.75">
      <c r="D1384"/>
    </row>
    <row r="1385" ht="12.75">
      <c r="D1385"/>
    </row>
    <row r="1386" ht="12.75">
      <c r="D1386"/>
    </row>
    <row r="1387" ht="12.75">
      <c r="D1387"/>
    </row>
    <row r="1388" ht="12.75">
      <c r="D1388"/>
    </row>
    <row r="1389" ht="12.75">
      <c r="D1389"/>
    </row>
    <row r="1390" ht="12.75">
      <c r="D1390"/>
    </row>
    <row r="1391" ht="12.75">
      <c r="D1391"/>
    </row>
    <row r="1392" ht="12.75">
      <c r="D1392"/>
    </row>
    <row r="1393" ht="12.75">
      <c r="D1393"/>
    </row>
    <row r="1394" ht="12.75">
      <c r="D1394"/>
    </row>
    <row r="1395" ht="12.75">
      <c r="D1395"/>
    </row>
    <row r="1396" ht="12.75">
      <c r="D1396"/>
    </row>
    <row r="1397" ht="12.75">
      <c r="D1397"/>
    </row>
    <row r="1398" ht="12.75">
      <c r="D1398"/>
    </row>
    <row r="1399" ht="12.75">
      <c r="D1399"/>
    </row>
    <row r="1400" ht="12.75">
      <c r="D1400"/>
    </row>
    <row r="1401" ht="12.75">
      <c r="D1401"/>
    </row>
    <row r="1402" ht="12.75">
      <c r="D1402"/>
    </row>
    <row r="1403" ht="12.75">
      <c r="D1403"/>
    </row>
    <row r="1404" ht="12.75">
      <c r="D1404"/>
    </row>
    <row r="1405" ht="12.75">
      <c r="D1405"/>
    </row>
    <row r="1406" ht="12.75">
      <c r="D1406"/>
    </row>
    <row r="1407" ht="12.75">
      <c r="D1407"/>
    </row>
    <row r="1408" ht="12.75">
      <c r="D1408"/>
    </row>
    <row r="1409" ht="12.75">
      <c r="D1409"/>
    </row>
    <row r="1410" ht="12.75">
      <c r="D1410"/>
    </row>
    <row r="1411" ht="12.75">
      <c r="D1411"/>
    </row>
    <row r="1412" ht="12.75">
      <c r="D1412"/>
    </row>
    <row r="1413" ht="12.75">
      <c r="D1413"/>
    </row>
    <row r="1414" ht="12.75">
      <c r="D1414"/>
    </row>
    <row r="1415" ht="12.75">
      <c r="D1415"/>
    </row>
    <row r="1416" ht="12.75">
      <c r="D1416"/>
    </row>
    <row r="1417" ht="12.75">
      <c r="D1417"/>
    </row>
    <row r="1418" ht="12.75">
      <c r="D1418"/>
    </row>
    <row r="1419" ht="12.75">
      <c r="D1419"/>
    </row>
    <row r="1420" ht="12.75">
      <c r="D1420"/>
    </row>
    <row r="1421" ht="12.75">
      <c r="D1421"/>
    </row>
    <row r="1422" ht="12.75">
      <c r="D1422"/>
    </row>
    <row r="1423" ht="12.75">
      <c r="D1423"/>
    </row>
    <row r="1424" ht="12.75">
      <c r="D1424"/>
    </row>
    <row r="1425" ht="12.75">
      <c r="D1425"/>
    </row>
    <row r="1426" ht="12.75">
      <c r="D1426"/>
    </row>
    <row r="1427" ht="12.75">
      <c r="D1427"/>
    </row>
    <row r="1428" ht="12.75">
      <c r="D1428"/>
    </row>
    <row r="1429" ht="12.75">
      <c r="D1429"/>
    </row>
    <row r="1430" ht="12.75">
      <c r="D1430"/>
    </row>
    <row r="1431" ht="12.75">
      <c r="D1431"/>
    </row>
    <row r="1432" ht="12.75">
      <c r="D1432"/>
    </row>
    <row r="1433" ht="12.75">
      <c r="D1433"/>
    </row>
    <row r="1434" ht="12.75">
      <c r="D1434"/>
    </row>
    <row r="1435" ht="12.75">
      <c r="D1435"/>
    </row>
    <row r="1436" ht="12.75">
      <c r="D1436"/>
    </row>
    <row r="1437" ht="12.75">
      <c r="D1437"/>
    </row>
    <row r="1438" ht="12.75">
      <c r="D1438"/>
    </row>
    <row r="1439" ht="12.75">
      <c r="D1439"/>
    </row>
    <row r="1440" ht="12.75">
      <c r="D1440"/>
    </row>
    <row r="1441" ht="12.75">
      <c r="D1441"/>
    </row>
    <row r="1442" ht="12.75">
      <c r="D1442"/>
    </row>
    <row r="1443" ht="12.75">
      <c r="D1443"/>
    </row>
    <row r="1444" ht="12.75">
      <c r="D1444"/>
    </row>
    <row r="1445" ht="12.75">
      <c r="D1445"/>
    </row>
    <row r="1446" ht="12.75">
      <c r="D1446"/>
    </row>
    <row r="1447" ht="12.75">
      <c r="D1447"/>
    </row>
    <row r="1448" ht="12.75">
      <c r="D1448"/>
    </row>
    <row r="1449" ht="12.75">
      <c r="D1449"/>
    </row>
    <row r="1450" ht="12.75">
      <c r="D1450"/>
    </row>
    <row r="1451" ht="12.75">
      <c r="D1451"/>
    </row>
    <row r="1452" ht="12.75">
      <c r="D1452"/>
    </row>
    <row r="1453" ht="12.75">
      <c r="D1453"/>
    </row>
    <row r="1454" ht="12.75">
      <c r="D1454"/>
    </row>
    <row r="1455" ht="12.75">
      <c r="D1455"/>
    </row>
    <row r="1456" ht="12.75">
      <c r="D1456"/>
    </row>
    <row r="1457" ht="12.75">
      <c r="D1457"/>
    </row>
    <row r="1458" ht="12.75">
      <c r="D1458"/>
    </row>
    <row r="1459" ht="12.75">
      <c r="D1459"/>
    </row>
    <row r="1460" ht="12.75">
      <c r="D1460"/>
    </row>
    <row r="1461" ht="12.75">
      <c r="D1461"/>
    </row>
    <row r="1462" ht="12.75">
      <c r="D1462"/>
    </row>
    <row r="1463" ht="12.75">
      <c r="D1463"/>
    </row>
    <row r="1464" ht="12.75">
      <c r="D1464"/>
    </row>
    <row r="1465" ht="12.75">
      <c r="D1465"/>
    </row>
    <row r="1466" ht="12.75">
      <c r="D1466"/>
    </row>
    <row r="1467" ht="12.75">
      <c r="D1467"/>
    </row>
    <row r="1468" ht="12.75">
      <c r="D1468"/>
    </row>
    <row r="1469" ht="12.75">
      <c r="D1469"/>
    </row>
    <row r="1470" ht="12.75">
      <c r="D1470"/>
    </row>
    <row r="1471" ht="12.75">
      <c r="D1471"/>
    </row>
    <row r="1472" ht="12.75">
      <c r="D1472"/>
    </row>
    <row r="1473" ht="12.75">
      <c r="D1473"/>
    </row>
    <row r="1474" ht="12.75">
      <c r="D1474"/>
    </row>
    <row r="1475" ht="12.75">
      <c r="D1475"/>
    </row>
    <row r="1476" ht="12.75">
      <c r="D1476"/>
    </row>
    <row r="1477" ht="12.75">
      <c r="D1477"/>
    </row>
    <row r="1478" ht="12.75">
      <c r="D1478"/>
    </row>
    <row r="1479" ht="12.75">
      <c r="D1479"/>
    </row>
    <row r="1480" ht="12.75">
      <c r="D1480"/>
    </row>
    <row r="1481" ht="12.75">
      <c r="D1481"/>
    </row>
    <row r="1482" ht="12.75">
      <c r="D1482"/>
    </row>
    <row r="1483" ht="12.75">
      <c r="D1483"/>
    </row>
    <row r="1484" ht="12.75">
      <c r="D1484"/>
    </row>
    <row r="1485" ht="12.75">
      <c r="D1485"/>
    </row>
    <row r="1486" ht="12.75">
      <c r="D1486"/>
    </row>
    <row r="1487" ht="12.75">
      <c r="D1487"/>
    </row>
    <row r="1488" ht="12.75">
      <c r="D1488"/>
    </row>
    <row r="1489" ht="12.75">
      <c r="D1489"/>
    </row>
    <row r="1490" ht="12.75">
      <c r="D1490"/>
    </row>
    <row r="1491" ht="12.75">
      <c r="D1491"/>
    </row>
    <row r="1492" ht="12.75">
      <c r="D1492"/>
    </row>
    <row r="1493" ht="12.75">
      <c r="D1493"/>
    </row>
    <row r="1494" ht="12.75">
      <c r="D1494"/>
    </row>
    <row r="1495" ht="12.75">
      <c r="D1495"/>
    </row>
    <row r="1496" ht="12.75">
      <c r="D1496"/>
    </row>
    <row r="1497" ht="12.75">
      <c r="D1497"/>
    </row>
    <row r="1498" ht="12.75">
      <c r="D1498"/>
    </row>
    <row r="1499" ht="12.75">
      <c r="D1499"/>
    </row>
    <row r="1500" ht="12.75">
      <c r="D1500"/>
    </row>
    <row r="1501" ht="12.75">
      <c r="D1501"/>
    </row>
    <row r="1502" ht="12.75">
      <c r="D1502"/>
    </row>
    <row r="1503" ht="12.75">
      <c r="D1503"/>
    </row>
    <row r="1504" ht="12.75">
      <c r="D1504"/>
    </row>
    <row r="1505" ht="12.75">
      <c r="D1505"/>
    </row>
    <row r="1506" ht="12.75">
      <c r="D1506"/>
    </row>
    <row r="1507" ht="12.75">
      <c r="D1507"/>
    </row>
    <row r="1508" ht="12.75">
      <c r="D1508"/>
    </row>
    <row r="1509" ht="12.75">
      <c r="D1509"/>
    </row>
    <row r="1510" ht="12.75">
      <c r="D1510"/>
    </row>
    <row r="1511" ht="12.75">
      <c r="D1511"/>
    </row>
    <row r="1512" ht="12.75">
      <c r="D1512"/>
    </row>
    <row r="1513" ht="12.75">
      <c r="D1513"/>
    </row>
    <row r="1514" ht="12.75">
      <c r="D1514"/>
    </row>
    <row r="1515" ht="12.75">
      <c r="D1515"/>
    </row>
    <row r="1516" ht="12.75">
      <c r="D1516"/>
    </row>
    <row r="1517" ht="12.75">
      <c r="D1517"/>
    </row>
    <row r="1518" ht="12.75">
      <c r="D1518"/>
    </row>
    <row r="1519" ht="12.75">
      <c r="D1519"/>
    </row>
    <row r="1520" ht="12.75">
      <c r="D1520"/>
    </row>
    <row r="1521" ht="12.75">
      <c r="D1521"/>
    </row>
    <row r="1522" ht="12.75">
      <c r="D1522"/>
    </row>
    <row r="1523" ht="12.75">
      <c r="D1523"/>
    </row>
    <row r="1524" ht="12.75">
      <c r="D1524"/>
    </row>
    <row r="1525" ht="12.75">
      <c r="D1525"/>
    </row>
    <row r="1526" ht="12.75">
      <c r="D1526"/>
    </row>
    <row r="1527" ht="12.75">
      <c r="D1527"/>
    </row>
    <row r="1528" ht="12.75">
      <c r="D1528"/>
    </row>
    <row r="1529" ht="12.75">
      <c r="D1529"/>
    </row>
    <row r="1530" ht="12.75">
      <c r="D1530"/>
    </row>
    <row r="1531" ht="12.75">
      <c r="D1531"/>
    </row>
    <row r="1532" ht="12.75">
      <c r="D1532"/>
    </row>
    <row r="1533" ht="12.75">
      <c r="D1533"/>
    </row>
    <row r="1534" ht="12.75">
      <c r="D1534"/>
    </row>
    <row r="1535" ht="12.75">
      <c r="D1535"/>
    </row>
    <row r="1536" ht="12.75">
      <c r="D1536"/>
    </row>
    <row r="1537" ht="12.75">
      <c r="D1537"/>
    </row>
    <row r="1538" ht="12.75">
      <c r="D1538"/>
    </row>
    <row r="1539" ht="12.75">
      <c r="D1539"/>
    </row>
    <row r="1540" ht="12.75">
      <c r="D1540"/>
    </row>
    <row r="1541" ht="12.75">
      <c r="D1541"/>
    </row>
    <row r="1542" ht="12.75">
      <c r="D1542"/>
    </row>
    <row r="1543" ht="12.75">
      <c r="D1543"/>
    </row>
    <row r="1544" ht="12.75">
      <c r="D1544"/>
    </row>
    <row r="1545" ht="12.75">
      <c r="D1545"/>
    </row>
    <row r="1546" ht="12.75">
      <c r="D1546"/>
    </row>
    <row r="1547" ht="12.75">
      <c r="D1547"/>
    </row>
    <row r="1548" ht="12.75">
      <c r="D1548"/>
    </row>
    <row r="1549" ht="12.75">
      <c r="D1549"/>
    </row>
    <row r="1550" ht="12.75">
      <c r="D1550"/>
    </row>
    <row r="1551" ht="12.75">
      <c r="D1551"/>
    </row>
    <row r="1552" ht="12.75">
      <c r="D1552"/>
    </row>
    <row r="1553" ht="12.75">
      <c r="D1553"/>
    </row>
    <row r="1554" ht="12.75">
      <c r="D1554"/>
    </row>
    <row r="1555" ht="12.75">
      <c r="D1555"/>
    </row>
    <row r="1556" ht="12.75">
      <c r="D1556"/>
    </row>
    <row r="1557" ht="12.75">
      <c r="D1557"/>
    </row>
    <row r="1558" ht="12.75">
      <c r="D1558"/>
    </row>
    <row r="1559" ht="12.75">
      <c r="D1559"/>
    </row>
    <row r="1560" ht="12.75">
      <c r="D1560"/>
    </row>
    <row r="1561" ht="12.75">
      <c r="D1561"/>
    </row>
    <row r="1562" ht="12.75">
      <c r="D1562"/>
    </row>
    <row r="1563" ht="12.75">
      <c r="D1563"/>
    </row>
    <row r="1564" ht="12.75">
      <c r="D1564"/>
    </row>
    <row r="1565" ht="12.75">
      <c r="D1565"/>
    </row>
    <row r="1566" ht="12.75">
      <c r="D1566"/>
    </row>
    <row r="1567" ht="12.75">
      <c r="D1567"/>
    </row>
    <row r="1568" ht="12.75">
      <c r="D1568"/>
    </row>
    <row r="1569" ht="12.75">
      <c r="D1569"/>
    </row>
    <row r="1570" ht="12.75">
      <c r="D1570"/>
    </row>
    <row r="1571" ht="12.75">
      <c r="D1571"/>
    </row>
    <row r="1572" ht="12.75">
      <c r="D1572"/>
    </row>
    <row r="1573" ht="12.75">
      <c r="D1573"/>
    </row>
    <row r="1574" ht="12.75">
      <c r="D1574"/>
    </row>
    <row r="1575" ht="12.75">
      <c r="D1575"/>
    </row>
    <row r="1576" ht="12.75">
      <c r="D1576"/>
    </row>
    <row r="1577" ht="12.75">
      <c r="D1577"/>
    </row>
    <row r="1578" ht="12.75">
      <c r="D1578"/>
    </row>
    <row r="1579" ht="12.75">
      <c r="D1579"/>
    </row>
    <row r="1580" ht="12.75">
      <c r="D1580"/>
    </row>
    <row r="1581" ht="12.75">
      <c r="D1581"/>
    </row>
    <row r="1582" ht="12.75">
      <c r="D1582"/>
    </row>
    <row r="1583" ht="12.75">
      <c r="D1583"/>
    </row>
    <row r="1584" ht="12.75">
      <c r="D1584"/>
    </row>
    <row r="1585" ht="12.75">
      <c r="D1585"/>
    </row>
    <row r="1586" ht="12.75">
      <c r="D1586"/>
    </row>
    <row r="1587" ht="12.75">
      <c r="D1587"/>
    </row>
    <row r="1588" ht="12.75">
      <c r="D1588"/>
    </row>
    <row r="1589" ht="12.75">
      <c r="D1589"/>
    </row>
    <row r="1590" ht="12.75">
      <c r="D1590"/>
    </row>
    <row r="1591" ht="12.75">
      <c r="D1591"/>
    </row>
    <row r="1592" ht="12.75">
      <c r="D1592"/>
    </row>
    <row r="1593" ht="12.75">
      <c r="D1593"/>
    </row>
    <row r="1594" ht="12.75">
      <c r="D1594"/>
    </row>
    <row r="1595" ht="12.75">
      <c r="D1595"/>
    </row>
    <row r="1596" ht="12.75">
      <c r="D1596"/>
    </row>
    <row r="1597" ht="12.75">
      <c r="D1597"/>
    </row>
    <row r="1598" ht="12.75">
      <c r="D1598"/>
    </row>
    <row r="1599" ht="12.75">
      <c r="D1599"/>
    </row>
    <row r="1600" ht="12.75">
      <c r="D1600"/>
    </row>
    <row r="1601" ht="12.75">
      <c r="D1601"/>
    </row>
    <row r="1602" ht="12.75">
      <c r="D1602"/>
    </row>
    <row r="1603" ht="12.75">
      <c r="D1603"/>
    </row>
    <row r="1604" ht="12.75">
      <c r="D1604"/>
    </row>
    <row r="1605" ht="12.75">
      <c r="D1605"/>
    </row>
    <row r="1606" ht="12.75">
      <c r="D1606"/>
    </row>
    <row r="1607" ht="12.75">
      <c r="D1607"/>
    </row>
    <row r="1608" ht="12.75">
      <c r="D1608"/>
    </row>
    <row r="1609" ht="12.75">
      <c r="D1609"/>
    </row>
    <row r="1610" ht="12.75">
      <c r="D1610"/>
    </row>
    <row r="1611" ht="12.75">
      <c r="D1611"/>
    </row>
    <row r="1612" ht="12.75">
      <c r="D1612"/>
    </row>
    <row r="1613" ht="12.75">
      <c r="D1613"/>
    </row>
    <row r="1614" ht="12.75">
      <c r="D1614"/>
    </row>
    <row r="1615" ht="12.75">
      <c r="D1615"/>
    </row>
    <row r="1616" ht="12.75">
      <c r="D1616"/>
    </row>
    <row r="1617" ht="12.75">
      <c r="D1617"/>
    </row>
    <row r="1618" ht="12.75">
      <c r="D1618"/>
    </row>
    <row r="1619" ht="12.75">
      <c r="D1619"/>
    </row>
    <row r="1620" ht="12.75">
      <c r="D1620"/>
    </row>
    <row r="1621" ht="12.75">
      <c r="D1621"/>
    </row>
    <row r="1622" ht="12.75">
      <c r="D1622"/>
    </row>
    <row r="1623" ht="12.75">
      <c r="D1623"/>
    </row>
    <row r="1624" ht="12.75">
      <c r="D1624"/>
    </row>
    <row r="1625" ht="12.75">
      <c r="D1625"/>
    </row>
    <row r="1626" ht="12.75">
      <c r="D1626"/>
    </row>
    <row r="1627" ht="12.75">
      <c r="D1627"/>
    </row>
    <row r="1628" ht="12.75">
      <c r="D1628"/>
    </row>
    <row r="1629" ht="12.75">
      <c r="D1629"/>
    </row>
    <row r="1630" ht="12.75">
      <c r="D1630"/>
    </row>
    <row r="1631" ht="12.75">
      <c r="D1631"/>
    </row>
    <row r="1632" ht="12.75">
      <c r="D1632"/>
    </row>
    <row r="1633" ht="12.75">
      <c r="D1633"/>
    </row>
    <row r="1634" ht="12.75">
      <c r="D1634"/>
    </row>
    <row r="1635" ht="12.75">
      <c r="D1635"/>
    </row>
    <row r="1636" ht="12.75">
      <c r="D1636"/>
    </row>
    <row r="1637" ht="12.75">
      <c r="D1637"/>
    </row>
    <row r="1638" ht="12.75">
      <c r="D1638"/>
    </row>
    <row r="1639" ht="12.75">
      <c r="D1639"/>
    </row>
    <row r="1640" ht="12.75">
      <c r="D1640"/>
    </row>
    <row r="1641" ht="12.75">
      <c r="D1641"/>
    </row>
    <row r="1642" ht="12.75">
      <c r="D1642"/>
    </row>
    <row r="1643" ht="12.75">
      <c r="D1643"/>
    </row>
    <row r="1644" ht="12.75">
      <c r="D1644"/>
    </row>
    <row r="1645" ht="12.75">
      <c r="D1645"/>
    </row>
    <row r="1646" ht="12.75">
      <c r="D1646"/>
    </row>
    <row r="1647" ht="12.75">
      <c r="D1647"/>
    </row>
    <row r="1648" ht="12.75">
      <c r="D1648"/>
    </row>
    <row r="1649" ht="12.75">
      <c r="D1649"/>
    </row>
    <row r="1650" ht="12.75">
      <c r="D1650"/>
    </row>
    <row r="1651" ht="12.75">
      <c r="D1651"/>
    </row>
    <row r="1652" ht="12.75">
      <c r="D1652"/>
    </row>
    <row r="1653" ht="12.75">
      <c r="D1653"/>
    </row>
    <row r="1654" ht="12.75">
      <c r="D1654"/>
    </row>
    <row r="1655" ht="12.75">
      <c r="D1655"/>
    </row>
    <row r="1656" ht="12.75">
      <c r="D1656"/>
    </row>
    <row r="1657" ht="12.75">
      <c r="D1657"/>
    </row>
    <row r="1658" ht="12.75">
      <c r="D1658"/>
    </row>
    <row r="1659" ht="12.75">
      <c r="D1659"/>
    </row>
    <row r="1660" ht="12.75">
      <c r="D1660"/>
    </row>
    <row r="1661" ht="12.75">
      <c r="D1661"/>
    </row>
    <row r="1662" ht="12.75">
      <c r="D1662"/>
    </row>
    <row r="1663" ht="12.75">
      <c r="D1663"/>
    </row>
    <row r="1664" ht="12.75">
      <c r="D1664"/>
    </row>
    <row r="1665" ht="12.75">
      <c r="D1665"/>
    </row>
    <row r="1666" ht="12.75">
      <c r="D1666"/>
    </row>
    <row r="1667" ht="12.75">
      <c r="D1667"/>
    </row>
    <row r="1668" ht="12.75">
      <c r="D1668"/>
    </row>
    <row r="1669" ht="12.75">
      <c r="D1669"/>
    </row>
    <row r="1670" ht="12.75">
      <c r="D1670"/>
    </row>
    <row r="1671" ht="12.75">
      <c r="D1671"/>
    </row>
    <row r="1672" ht="12.75">
      <c r="D1672"/>
    </row>
    <row r="1673" ht="12.75">
      <c r="D1673"/>
    </row>
    <row r="1674" ht="12.75">
      <c r="D1674"/>
    </row>
    <row r="1675" ht="12.75">
      <c r="D1675"/>
    </row>
    <row r="1676" ht="12.75">
      <c r="D1676"/>
    </row>
    <row r="1677" ht="12.75">
      <c r="D1677"/>
    </row>
    <row r="1678" ht="12.75">
      <c r="D1678"/>
    </row>
    <row r="1679" ht="12.75">
      <c r="D1679"/>
    </row>
    <row r="1680" ht="12.75">
      <c r="D1680"/>
    </row>
    <row r="1681" ht="12.75">
      <c r="D1681"/>
    </row>
    <row r="1682" ht="12.75">
      <c r="D1682"/>
    </row>
    <row r="1683" ht="12.75">
      <c r="D1683"/>
    </row>
    <row r="1684" ht="12.75">
      <c r="D1684"/>
    </row>
    <row r="1685" ht="12.75">
      <c r="D1685"/>
    </row>
    <row r="1686" ht="12.75">
      <c r="D1686"/>
    </row>
    <row r="1687" ht="12.75">
      <c r="D1687"/>
    </row>
    <row r="1688" ht="12.75">
      <c r="D1688"/>
    </row>
    <row r="1689" ht="12.75">
      <c r="D1689"/>
    </row>
    <row r="1690" ht="12.75">
      <c r="D1690"/>
    </row>
    <row r="1691" ht="12.75">
      <c r="D1691"/>
    </row>
    <row r="1692" ht="12.75">
      <c r="D1692"/>
    </row>
    <row r="1693" ht="12.75">
      <c r="D1693"/>
    </row>
    <row r="1694" ht="12.75">
      <c r="D1694"/>
    </row>
    <row r="1695" ht="12.75">
      <c r="D1695"/>
    </row>
    <row r="1696" ht="12.75">
      <c r="D1696"/>
    </row>
    <row r="1697" ht="12.75">
      <c r="D1697"/>
    </row>
    <row r="1698" ht="12.75">
      <c r="D1698"/>
    </row>
    <row r="1699" ht="12.75">
      <c r="D1699"/>
    </row>
    <row r="1700" ht="12.75">
      <c r="D1700"/>
    </row>
    <row r="1701" ht="12.75">
      <c r="D1701"/>
    </row>
    <row r="1702" ht="12.75">
      <c r="D1702"/>
    </row>
    <row r="1703" ht="12.75">
      <c r="D1703"/>
    </row>
    <row r="1704" ht="12.75">
      <c r="D1704"/>
    </row>
    <row r="1705" ht="12.75">
      <c r="D1705"/>
    </row>
    <row r="1706" ht="12.75">
      <c r="D1706"/>
    </row>
    <row r="1707" ht="12.75">
      <c r="D1707"/>
    </row>
    <row r="1708" ht="12.75">
      <c r="D1708"/>
    </row>
    <row r="1709" ht="12.75">
      <c r="D1709"/>
    </row>
    <row r="1710" ht="12.75">
      <c r="D1710"/>
    </row>
    <row r="1711" ht="12.75">
      <c r="D1711"/>
    </row>
    <row r="1712" ht="12.75">
      <c r="D1712"/>
    </row>
    <row r="1713" ht="12.75">
      <c r="D1713"/>
    </row>
    <row r="1714" ht="12.75">
      <c r="D1714"/>
    </row>
    <row r="1715" ht="12.75">
      <c r="D1715"/>
    </row>
    <row r="1716" ht="12.75">
      <c r="D1716"/>
    </row>
    <row r="1717" ht="12.75">
      <c r="D1717"/>
    </row>
    <row r="1718" ht="12.75">
      <c r="D1718"/>
    </row>
    <row r="1719" ht="12.75">
      <c r="D1719"/>
    </row>
    <row r="1720" ht="12.75">
      <c r="D1720"/>
    </row>
    <row r="1721" ht="12.75">
      <c r="D1721"/>
    </row>
    <row r="1722" ht="12.75">
      <c r="D1722"/>
    </row>
    <row r="1723" ht="12.75">
      <c r="D1723"/>
    </row>
    <row r="1724" ht="12.75">
      <c r="D1724"/>
    </row>
    <row r="1725" ht="12.75">
      <c r="D1725"/>
    </row>
    <row r="1726" ht="12.75">
      <c r="D1726"/>
    </row>
    <row r="1727" ht="12.75">
      <c r="D1727"/>
    </row>
    <row r="1728" ht="12.75">
      <c r="D1728"/>
    </row>
    <row r="1729" ht="12.75">
      <c r="D1729"/>
    </row>
    <row r="1730" ht="12.75">
      <c r="D1730"/>
    </row>
    <row r="1731" ht="12.75">
      <c r="D1731"/>
    </row>
    <row r="1732" ht="12.75">
      <c r="D1732"/>
    </row>
    <row r="1733" ht="12.75">
      <c r="D1733"/>
    </row>
    <row r="1734" ht="12.75">
      <c r="D1734"/>
    </row>
    <row r="1735" ht="12.75">
      <c r="D1735"/>
    </row>
    <row r="1736" ht="12.75">
      <c r="D1736"/>
    </row>
    <row r="1737" ht="12.75">
      <c r="D1737"/>
    </row>
    <row r="1738" ht="12.75">
      <c r="D1738"/>
    </row>
    <row r="1739" ht="12.75">
      <c r="D1739"/>
    </row>
    <row r="1740" ht="12.75">
      <c r="D1740"/>
    </row>
    <row r="1741" ht="12.75">
      <c r="D1741"/>
    </row>
    <row r="1742" ht="12.75">
      <c r="D1742"/>
    </row>
    <row r="1743" ht="12.75">
      <c r="D1743"/>
    </row>
    <row r="1744" ht="12.75">
      <c r="D1744"/>
    </row>
    <row r="1745" ht="12.75">
      <c r="D1745"/>
    </row>
    <row r="1746" ht="12.75">
      <c r="D1746"/>
    </row>
    <row r="1747" ht="12.75">
      <c r="D1747"/>
    </row>
    <row r="1748" ht="12.75">
      <c r="D1748"/>
    </row>
    <row r="1749" ht="12.75">
      <c r="D1749"/>
    </row>
    <row r="1750" ht="12.75">
      <c r="D1750"/>
    </row>
    <row r="1751" ht="12.75">
      <c r="D1751"/>
    </row>
    <row r="1752" ht="12.75">
      <c r="D1752"/>
    </row>
    <row r="1753" ht="12.75">
      <c r="D1753"/>
    </row>
    <row r="1754" ht="12.75">
      <c r="D1754"/>
    </row>
    <row r="1755" ht="12.75">
      <c r="D1755"/>
    </row>
    <row r="1756" ht="12.75">
      <c r="D1756"/>
    </row>
    <row r="1757" ht="12.75">
      <c r="D1757"/>
    </row>
    <row r="1758" ht="12.75">
      <c r="D1758"/>
    </row>
    <row r="1759" ht="12.75">
      <c r="D1759"/>
    </row>
    <row r="1760" ht="12.75">
      <c r="D1760"/>
    </row>
    <row r="1761" ht="12.75">
      <c r="D1761"/>
    </row>
    <row r="1762" ht="12.75">
      <c r="D1762"/>
    </row>
    <row r="1763" ht="12.75">
      <c r="D1763"/>
    </row>
    <row r="1764" ht="12.75">
      <c r="D1764"/>
    </row>
    <row r="1765" ht="12.75">
      <c r="D1765"/>
    </row>
    <row r="1766" ht="12.75">
      <c r="D1766"/>
    </row>
    <row r="1767" ht="12.75">
      <c r="D1767"/>
    </row>
    <row r="1768" ht="12.75">
      <c r="D1768"/>
    </row>
    <row r="1769" ht="12.75">
      <c r="D1769"/>
    </row>
    <row r="1770" ht="12.75">
      <c r="D1770"/>
    </row>
    <row r="1771" ht="12.75">
      <c r="D1771"/>
    </row>
    <row r="1772" ht="12.75">
      <c r="D1772"/>
    </row>
    <row r="1773" ht="12.75">
      <c r="D1773"/>
    </row>
    <row r="1774" ht="12.75">
      <c r="D1774"/>
    </row>
    <row r="1775" ht="12.75">
      <c r="D1775"/>
    </row>
    <row r="1776" ht="12.75">
      <c r="D1776"/>
    </row>
    <row r="1777" ht="12.75">
      <c r="D1777"/>
    </row>
    <row r="1778" ht="12.75">
      <c r="D1778"/>
    </row>
    <row r="1779" ht="12.75">
      <c r="D1779"/>
    </row>
    <row r="1780" ht="12.75">
      <c r="D1780"/>
    </row>
    <row r="1781" ht="12.75">
      <c r="D1781"/>
    </row>
    <row r="1782" ht="12.75">
      <c r="D1782"/>
    </row>
    <row r="1783" ht="12.75">
      <c r="D1783"/>
    </row>
    <row r="1784" ht="12.75">
      <c r="D1784"/>
    </row>
    <row r="1785" ht="12.75">
      <c r="D1785"/>
    </row>
    <row r="1786" ht="12.75">
      <c r="D1786"/>
    </row>
    <row r="1787" ht="12.75">
      <c r="D1787"/>
    </row>
    <row r="1788" ht="12.75">
      <c r="D1788"/>
    </row>
    <row r="1789" ht="12.75">
      <c r="D1789"/>
    </row>
    <row r="1790" ht="12.75">
      <c r="D1790"/>
    </row>
    <row r="1791" ht="12.75">
      <c r="D1791"/>
    </row>
    <row r="1792" ht="12.75">
      <c r="D1792"/>
    </row>
    <row r="1793" ht="12.75">
      <c r="D1793"/>
    </row>
    <row r="1794" ht="12.75">
      <c r="D1794"/>
    </row>
    <row r="1795" ht="12.75">
      <c r="D1795"/>
    </row>
    <row r="1796" ht="12.75">
      <c r="D1796"/>
    </row>
    <row r="1797" ht="12.75">
      <c r="D1797"/>
    </row>
    <row r="1798" ht="12.75">
      <c r="D1798"/>
    </row>
    <row r="1799" ht="12.75">
      <c r="D1799"/>
    </row>
    <row r="1800" ht="12.75">
      <c r="D1800"/>
    </row>
    <row r="1801" ht="12.75">
      <c r="D1801"/>
    </row>
    <row r="1802" ht="12.75">
      <c r="D1802"/>
    </row>
    <row r="1803" ht="12.75">
      <c r="D1803"/>
    </row>
    <row r="1804" ht="12.75">
      <c r="D1804"/>
    </row>
    <row r="1805" ht="12.75">
      <c r="D1805"/>
    </row>
    <row r="1806" ht="12.75">
      <c r="D1806"/>
    </row>
    <row r="1807" ht="12.75">
      <c r="D1807"/>
    </row>
    <row r="1808" ht="12.75">
      <c r="D1808"/>
    </row>
    <row r="1809" ht="12.75">
      <c r="D1809"/>
    </row>
    <row r="1810" ht="12.75">
      <c r="D1810"/>
    </row>
    <row r="1811" ht="12.75">
      <c r="D1811"/>
    </row>
    <row r="1812" ht="12.75">
      <c r="D1812"/>
    </row>
    <row r="1813" ht="12.75">
      <c r="D1813"/>
    </row>
    <row r="1814" ht="12.75">
      <c r="D1814"/>
    </row>
    <row r="1815" ht="12.75">
      <c r="D1815"/>
    </row>
    <row r="1816" ht="12.75">
      <c r="D1816"/>
    </row>
    <row r="1817" ht="12.75">
      <c r="D1817"/>
    </row>
    <row r="1818" ht="12.75">
      <c r="D1818"/>
    </row>
    <row r="1819" ht="12.75">
      <c r="D1819"/>
    </row>
    <row r="1820" ht="12.75">
      <c r="D1820"/>
    </row>
    <row r="1821" ht="12.75">
      <c r="D1821"/>
    </row>
    <row r="1822" ht="12.75">
      <c r="D1822"/>
    </row>
    <row r="1823" ht="12.75">
      <c r="D1823"/>
    </row>
    <row r="1824" ht="12.75">
      <c r="D1824"/>
    </row>
    <row r="1825" ht="12.75">
      <c r="D1825"/>
    </row>
    <row r="1826" ht="12.75">
      <c r="D1826"/>
    </row>
    <row r="1827" ht="12.75">
      <c r="D1827"/>
    </row>
    <row r="1828" ht="12.75">
      <c r="D1828"/>
    </row>
    <row r="1829" ht="12.75">
      <c r="D1829"/>
    </row>
    <row r="1830" ht="12.75">
      <c r="D1830"/>
    </row>
    <row r="1831" ht="12.75">
      <c r="D1831"/>
    </row>
    <row r="1832" ht="12.75">
      <c r="D1832"/>
    </row>
    <row r="1833" ht="12.75">
      <c r="D1833"/>
    </row>
    <row r="1834" ht="12.75">
      <c r="D1834"/>
    </row>
    <row r="1835" ht="12.75">
      <c r="D1835"/>
    </row>
    <row r="1836" ht="12.75">
      <c r="D1836"/>
    </row>
    <row r="1837" ht="12.75">
      <c r="D1837"/>
    </row>
    <row r="1838" ht="12.75">
      <c r="D1838"/>
    </row>
    <row r="1839" ht="12.75">
      <c r="D1839"/>
    </row>
    <row r="1840" ht="12.75">
      <c r="D1840"/>
    </row>
    <row r="1841" ht="12.75">
      <c r="D1841"/>
    </row>
    <row r="1842" ht="12.75">
      <c r="D1842"/>
    </row>
    <row r="1843" ht="12.75">
      <c r="D1843"/>
    </row>
    <row r="1844" ht="12.75">
      <c r="D1844"/>
    </row>
    <row r="1845" ht="12.75">
      <c r="D1845"/>
    </row>
    <row r="1846" ht="12.75">
      <c r="D1846"/>
    </row>
    <row r="1847" ht="12.75">
      <c r="D1847"/>
    </row>
    <row r="1848" ht="12.75">
      <c r="D1848"/>
    </row>
    <row r="1849" ht="12.75">
      <c r="D1849"/>
    </row>
    <row r="1850" ht="12.75">
      <c r="D1850"/>
    </row>
    <row r="1851" ht="12.75">
      <c r="D1851"/>
    </row>
    <row r="1852" ht="12.75">
      <c r="D1852"/>
    </row>
    <row r="1853" ht="12.75">
      <c r="D1853"/>
    </row>
    <row r="1854" ht="12.75">
      <c r="D1854"/>
    </row>
    <row r="1855" ht="12.75">
      <c r="D1855"/>
    </row>
    <row r="1856" ht="12.75">
      <c r="D1856"/>
    </row>
    <row r="1857" ht="12.75">
      <c r="D1857"/>
    </row>
    <row r="1858" ht="12.75">
      <c r="D1858"/>
    </row>
    <row r="1859" ht="12.75">
      <c r="D1859"/>
    </row>
    <row r="1860" ht="12.75">
      <c r="D1860"/>
    </row>
    <row r="1861" ht="12.75">
      <c r="D1861"/>
    </row>
    <row r="1862" ht="12.75">
      <c r="D1862"/>
    </row>
    <row r="1863" ht="12.75">
      <c r="D1863"/>
    </row>
    <row r="1864" ht="12.75">
      <c r="D1864"/>
    </row>
    <row r="1865" ht="12.75">
      <c r="D1865"/>
    </row>
    <row r="1866" ht="12.75">
      <c r="D1866"/>
    </row>
    <row r="1867" ht="12.75">
      <c r="D1867"/>
    </row>
    <row r="1868" ht="12.75">
      <c r="D1868"/>
    </row>
    <row r="1869" ht="12.75">
      <c r="D1869"/>
    </row>
    <row r="1870" ht="12.75">
      <c r="D1870"/>
    </row>
    <row r="1871" ht="12.75">
      <c r="D1871"/>
    </row>
    <row r="1872" ht="12.75">
      <c r="D1872"/>
    </row>
    <row r="1873" ht="12.75">
      <c r="D1873"/>
    </row>
    <row r="1874" ht="12.75">
      <c r="D1874"/>
    </row>
    <row r="1875" ht="12.75">
      <c r="D1875"/>
    </row>
    <row r="1876" ht="12.75">
      <c r="D1876"/>
    </row>
    <row r="1877" ht="12.75">
      <c r="D1877"/>
    </row>
    <row r="1878" ht="12.75">
      <c r="D1878"/>
    </row>
    <row r="1879" ht="12.75">
      <c r="D1879"/>
    </row>
    <row r="1880" ht="12.75">
      <c r="D1880"/>
    </row>
    <row r="1881" ht="12.75">
      <c r="D1881"/>
    </row>
    <row r="1882" ht="12.75">
      <c r="D1882"/>
    </row>
    <row r="1883" ht="12.75">
      <c r="D1883"/>
    </row>
    <row r="1884" ht="12.75">
      <c r="D1884"/>
    </row>
    <row r="1885" ht="12.75">
      <c r="D1885"/>
    </row>
    <row r="1886" ht="12.75">
      <c r="D1886"/>
    </row>
    <row r="1887" ht="12.75">
      <c r="D1887"/>
    </row>
    <row r="1888" ht="12.75">
      <c r="D1888"/>
    </row>
    <row r="1889" ht="12.75">
      <c r="D1889"/>
    </row>
    <row r="1890" ht="12.75">
      <c r="D1890"/>
    </row>
    <row r="1891" ht="12.75">
      <c r="D1891"/>
    </row>
    <row r="1892" ht="12.75">
      <c r="D1892"/>
    </row>
    <row r="1893" ht="12.75">
      <c r="D1893"/>
    </row>
    <row r="1894" ht="12.75">
      <c r="D1894"/>
    </row>
    <row r="1895" ht="12.75">
      <c r="D1895"/>
    </row>
    <row r="1896" ht="12.75">
      <c r="D1896"/>
    </row>
    <row r="1897" ht="12.75">
      <c r="D1897"/>
    </row>
    <row r="1898" ht="12.75">
      <c r="D1898"/>
    </row>
    <row r="1899" ht="12.75">
      <c r="D1899"/>
    </row>
    <row r="1900" ht="12.75">
      <c r="D1900"/>
    </row>
    <row r="1901" ht="12.75">
      <c r="D1901"/>
    </row>
    <row r="1902" ht="12.75">
      <c r="D1902"/>
    </row>
    <row r="1903" ht="12.75">
      <c r="D1903"/>
    </row>
    <row r="1904" ht="12.75">
      <c r="D1904"/>
    </row>
    <row r="1905" ht="12.75">
      <c r="D1905"/>
    </row>
    <row r="1906" ht="12.75">
      <c r="D1906"/>
    </row>
    <row r="1907" ht="12.75">
      <c r="D1907"/>
    </row>
    <row r="1908" ht="12.75">
      <c r="D1908"/>
    </row>
    <row r="1909" ht="12.75">
      <c r="D1909"/>
    </row>
    <row r="1910" ht="12.75">
      <c r="D1910"/>
    </row>
    <row r="1911" ht="12.75">
      <c r="D1911"/>
    </row>
    <row r="1912" ht="12.75">
      <c r="D1912"/>
    </row>
    <row r="1913" ht="12.75">
      <c r="D1913"/>
    </row>
    <row r="1914" ht="12.75">
      <c r="D1914"/>
    </row>
    <row r="1915" ht="12.75">
      <c r="D1915"/>
    </row>
    <row r="1916" ht="12.75">
      <c r="D1916"/>
    </row>
    <row r="1917" ht="12.75">
      <c r="D1917"/>
    </row>
    <row r="1918" ht="12.75">
      <c r="D1918"/>
    </row>
    <row r="1919" ht="12.75">
      <c r="D1919"/>
    </row>
    <row r="1920" ht="12.75">
      <c r="D1920"/>
    </row>
    <row r="1921" ht="12.75">
      <c r="D1921"/>
    </row>
    <row r="1922" ht="12.75">
      <c r="D1922"/>
    </row>
    <row r="1923" ht="12.75">
      <c r="D1923"/>
    </row>
    <row r="1924" ht="12.75">
      <c r="D1924"/>
    </row>
    <row r="1925" ht="12.75">
      <c r="D1925"/>
    </row>
    <row r="1926" ht="12.75">
      <c r="D1926"/>
    </row>
    <row r="1927" ht="12.75">
      <c r="D1927"/>
    </row>
    <row r="1928" ht="12.75">
      <c r="D1928"/>
    </row>
    <row r="1929" ht="12.75">
      <c r="D1929"/>
    </row>
    <row r="1930" ht="12.75">
      <c r="D1930"/>
    </row>
    <row r="1931" ht="12.75">
      <c r="D1931"/>
    </row>
    <row r="1932" ht="12.75">
      <c r="D1932"/>
    </row>
    <row r="1933" ht="12.75">
      <c r="D1933"/>
    </row>
    <row r="1934" ht="12.75">
      <c r="D1934"/>
    </row>
    <row r="1935" ht="12.75">
      <c r="D1935"/>
    </row>
    <row r="1936" ht="12.75">
      <c r="D1936"/>
    </row>
    <row r="1937" ht="12.75">
      <c r="D1937"/>
    </row>
    <row r="1938" ht="12.75">
      <c r="D1938"/>
    </row>
    <row r="1939" ht="12.75">
      <c r="D1939"/>
    </row>
    <row r="1940" ht="12.75">
      <c r="D1940"/>
    </row>
    <row r="1941" ht="12.75">
      <c r="D1941"/>
    </row>
    <row r="1942" ht="12.75">
      <c r="D1942"/>
    </row>
    <row r="1943" ht="12.75">
      <c r="D1943"/>
    </row>
    <row r="1944" ht="12.75">
      <c r="D1944"/>
    </row>
    <row r="1945" ht="12.75">
      <c r="D1945"/>
    </row>
    <row r="1946" ht="12.75">
      <c r="D1946"/>
    </row>
    <row r="1947" ht="12.75">
      <c r="D1947"/>
    </row>
    <row r="1948" ht="12.75">
      <c r="D1948"/>
    </row>
    <row r="1949" ht="12.75">
      <c r="D1949"/>
    </row>
    <row r="1950" ht="12.75">
      <c r="D1950"/>
    </row>
    <row r="1951" ht="12.75">
      <c r="D1951"/>
    </row>
    <row r="1952" ht="12.75">
      <c r="D1952"/>
    </row>
    <row r="1953" ht="12.75">
      <c r="D1953"/>
    </row>
    <row r="1954" ht="12.75">
      <c r="D1954"/>
    </row>
    <row r="1955" ht="12.75">
      <c r="D1955"/>
    </row>
    <row r="1956" ht="12.75">
      <c r="D1956"/>
    </row>
    <row r="1957" ht="12.75">
      <c r="D1957"/>
    </row>
    <row r="1958" ht="12.75">
      <c r="D1958"/>
    </row>
    <row r="1959" ht="12.75">
      <c r="D1959"/>
    </row>
    <row r="1960" ht="12.75">
      <c r="D1960"/>
    </row>
    <row r="1961" ht="12.75">
      <c r="D1961"/>
    </row>
    <row r="1962" ht="12.75">
      <c r="D1962"/>
    </row>
    <row r="1963" ht="12.75">
      <c r="D1963"/>
    </row>
    <row r="1964" ht="12.75">
      <c r="D1964"/>
    </row>
    <row r="1965" ht="12.75">
      <c r="D1965"/>
    </row>
    <row r="1966" ht="12.75">
      <c r="D1966"/>
    </row>
    <row r="1967" ht="12.75">
      <c r="D1967"/>
    </row>
    <row r="1968" ht="12.75">
      <c r="D1968"/>
    </row>
    <row r="1969" ht="12.75">
      <c r="D1969"/>
    </row>
    <row r="1970" ht="12.75">
      <c r="D1970"/>
    </row>
    <row r="1971" ht="12.75">
      <c r="D1971"/>
    </row>
    <row r="1972" ht="12.75">
      <c r="D1972"/>
    </row>
    <row r="1973" ht="12.75">
      <c r="D1973"/>
    </row>
    <row r="1974" ht="12.75">
      <c r="D1974"/>
    </row>
    <row r="1975" ht="12.75">
      <c r="D1975"/>
    </row>
    <row r="1976" ht="12.75">
      <c r="D1976"/>
    </row>
    <row r="1977" ht="12.75">
      <c r="D1977"/>
    </row>
    <row r="1978" ht="12.75">
      <c r="D1978"/>
    </row>
    <row r="1979" ht="12.75">
      <c r="D1979"/>
    </row>
    <row r="1980" ht="12.75">
      <c r="D1980"/>
    </row>
    <row r="1981" ht="12.75">
      <c r="D1981"/>
    </row>
    <row r="1982" ht="12.75">
      <c r="D1982"/>
    </row>
    <row r="1983" ht="12.75">
      <c r="D1983"/>
    </row>
    <row r="1984" ht="12.75">
      <c r="D1984"/>
    </row>
    <row r="1985" ht="12.75">
      <c r="D1985"/>
    </row>
    <row r="1986" ht="12.75">
      <c r="D1986"/>
    </row>
    <row r="1987" ht="12.75">
      <c r="D1987"/>
    </row>
    <row r="1988" ht="12.75">
      <c r="D1988"/>
    </row>
    <row r="1989" ht="12.75">
      <c r="D1989"/>
    </row>
    <row r="1990" ht="12.75">
      <c r="D1990"/>
    </row>
    <row r="1991" ht="12.75">
      <c r="D1991"/>
    </row>
    <row r="1992" ht="12.75">
      <c r="D1992"/>
    </row>
    <row r="1993" ht="12.75">
      <c r="D1993"/>
    </row>
    <row r="1994" ht="12.75">
      <c r="D1994"/>
    </row>
    <row r="1995" ht="12.75">
      <c r="D1995"/>
    </row>
    <row r="1996" ht="12.75">
      <c r="D1996"/>
    </row>
    <row r="1997" ht="12.75">
      <c r="D1997"/>
    </row>
    <row r="1998" ht="12.75">
      <c r="D1998"/>
    </row>
    <row r="1999" ht="12.75">
      <c r="D1999"/>
    </row>
    <row r="2000" ht="12.75">
      <c r="D2000"/>
    </row>
    <row r="2001" ht="12.75">
      <c r="D2001"/>
    </row>
    <row r="2002" ht="12.75">
      <c r="D2002"/>
    </row>
    <row r="2003" ht="12.75">
      <c r="D2003"/>
    </row>
    <row r="2004" ht="12.75">
      <c r="D2004"/>
    </row>
    <row r="2005" ht="12.75">
      <c r="D2005"/>
    </row>
    <row r="2006" ht="12.75">
      <c r="D2006"/>
    </row>
    <row r="2007" ht="12.75">
      <c r="D2007"/>
    </row>
    <row r="2008" ht="12.75">
      <c r="D2008"/>
    </row>
    <row r="2009" ht="12.75">
      <c r="D2009"/>
    </row>
    <row r="2010" ht="12.75">
      <c r="D2010"/>
    </row>
    <row r="2011" ht="12.75">
      <c r="D2011"/>
    </row>
    <row r="2012" ht="12.75">
      <c r="D2012"/>
    </row>
    <row r="2013" ht="12.75">
      <c r="D2013"/>
    </row>
    <row r="2014" ht="12.75">
      <c r="D2014"/>
    </row>
    <row r="2015" ht="12.75">
      <c r="D2015"/>
    </row>
    <row r="2016" ht="12.75">
      <c r="D2016"/>
    </row>
    <row r="2017" ht="12.75">
      <c r="D2017"/>
    </row>
    <row r="2018" ht="12.75">
      <c r="D2018"/>
    </row>
    <row r="2019" ht="12.75">
      <c r="D2019"/>
    </row>
    <row r="2020" ht="12.75">
      <c r="D2020"/>
    </row>
    <row r="2021" ht="12.75">
      <c r="D2021"/>
    </row>
    <row r="2022" ht="12.75">
      <c r="D2022"/>
    </row>
    <row r="2023" ht="12.75">
      <c r="D2023"/>
    </row>
    <row r="2024" ht="12.75">
      <c r="D2024"/>
    </row>
    <row r="2025" ht="12.75">
      <c r="D2025"/>
    </row>
    <row r="2026" ht="12.75">
      <c r="D2026"/>
    </row>
    <row r="2027" ht="12.75">
      <c r="D2027"/>
    </row>
    <row r="2028" ht="12.75">
      <c r="D2028"/>
    </row>
    <row r="2029" ht="12.75">
      <c r="D2029"/>
    </row>
    <row r="2030" ht="12.75">
      <c r="D2030"/>
    </row>
    <row r="2031" ht="12.75">
      <c r="D2031"/>
    </row>
    <row r="2032" ht="12.75">
      <c r="D2032"/>
    </row>
    <row r="2033" ht="12.75">
      <c r="D2033"/>
    </row>
    <row r="2034" ht="12.75">
      <c r="D2034"/>
    </row>
    <row r="2035" ht="12.75">
      <c r="D2035"/>
    </row>
    <row r="2036" ht="12.75">
      <c r="D2036"/>
    </row>
    <row r="2037" ht="12.75">
      <c r="D2037"/>
    </row>
    <row r="2038" ht="12.75">
      <c r="D2038"/>
    </row>
    <row r="2039" ht="12.75">
      <c r="D2039"/>
    </row>
    <row r="2040" ht="12.75">
      <c r="D2040"/>
    </row>
    <row r="2041" ht="12.75">
      <c r="D2041"/>
    </row>
    <row r="2042" ht="12.75">
      <c r="D2042"/>
    </row>
    <row r="2043" ht="12.75">
      <c r="D2043"/>
    </row>
    <row r="2044" ht="12.75">
      <c r="D2044"/>
    </row>
    <row r="2045" ht="12.75">
      <c r="D2045"/>
    </row>
    <row r="2046" ht="12.75">
      <c r="D2046"/>
    </row>
    <row r="2047" ht="12.75">
      <c r="D2047"/>
    </row>
    <row r="2048" ht="12.75">
      <c r="D2048"/>
    </row>
    <row r="2049" ht="12.75">
      <c r="D2049"/>
    </row>
    <row r="2050" ht="12.75">
      <c r="D2050"/>
    </row>
    <row r="2051" ht="12.75">
      <c r="D2051"/>
    </row>
    <row r="2052" ht="12.75">
      <c r="D2052"/>
    </row>
    <row r="2053" ht="12.75">
      <c r="D2053"/>
    </row>
    <row r="2054" ht="12.75">
      <c r="D2054"/>
    </row>
    <row r="2055" ht="12.75">
      <c r="D2055"/>
    </row>
    <row r="2056" ht="12.75">
      <c r="D2056"/>
    </row>
    <row r="2057" ht="12.75">
      <c r="D2057"/>
    </row>
    <row r="2058" ht="12.75">
      <c r="D2058"/>
    </row>
    <row r="2059" ht="12.75">
      <c r="D2059"/>
    </row>
    <row r="2060" ht="12.75">
      <c r="D2060"/>
    </row>
    <row r="2061" ht="12.75">
      <c r="D2061"/>
    </row>
    <row r="2062" ht="12.75">
      <c r="D2062"/>
    </row>
    <row r="2063" ht="12.75">
      <c r="D2063"/>
    </row>
    <row r="2064" ht="12.75">
      <c r="D2064"/>
    </row>
    <row r="2065" ht="12.75">
      <c r="D2065"/>
    </row>
    <row r="2066" ht="12.75">
      <c r="D2066"/>
    </row>
    <row r="2067" ht="12.75">
      <c r="D2067"/>
    </row>
    <row r="2068" ht="12.75">
      <c r="D2068"/>
    </row>
    <row r="2069" ht="12.75">
      <c r="D2069"/>
    </row>
    <row r="2070" ht="12.75">
      <c r="D2070"/>
    </row>
    <row r="2071" ht="12.75">
      <c r="D2071"/>
    </row>
    <row r="2072" ht="12.75">
      <c r="D2072"/>
    </row>
    <row r="2073" ht="12.75">
      <c r="D2073"/>
    </row>
    <row r="2074" ht="12.75">
      <c r="D2074"/>
    </row>
    <row r="2075" ht="12.75">
      <c r="D2075"/>
    </row>
    <row r="2076" ht="12.75">
      <c r="D2076"/>
    </row>
    <row r="2077" ht="12.75">
      <c r="D2077"/>
    </row>
    <row r="2078" ht="12.75">
      <c r="D2078"/>
    </row>
    <row r="2079" ht="12.75">
      <c r="D2079"/>
    </row>
    <row r="2080" ht="12.75">
      <c r="D2080"/>
    </row>
    <row r="2081" ht="12.75">
      <c r="D2081"/>
    </row>
    <row r="2082" ht="12.75">
      <c r="D2082"/>
    </row>
    <row r="2083" ht="12.75">
      <c r="D2083"/>
    </row>
    <row r="2084" ht="12.75">
      <c r="D2084"/>
    </row>
    <row r="2085" ht="12.75">
      <c r="D2085"/>
    </row>
    <row r="2086" ht="12.75">
      <c r="D2086"/>
    </row>
    <row r="2087" ht="12.75">
      <c r="D2087"/>
    </row>
    <row r="2088" ht="12.75">
      <c r="D2088"/>
    </row>
    <row r="2089" ht="12.75">
      <c r="D2089"/>
    </row>
    <row r="2090" ht="12.75">
      <c r="D2090"/>
    </row>
    <row r="2091" ht="12.75">
      <c r="D2091"/>
    </row>
    <row r="2092" ht="12.75">
      <c r="D2092"/>
    </row>
    <row r="2093" ht="12.75">
      <c r="D2093"/>
    </row>
    <row r="2094" ht="12.75">
      <c r="D2094"/>
    </row>
    <row r="2095" ht="12.75">
      <c r="D2095"/>
    </row>
    <row r="2096" ht="12.75">
      <c r="D2096"/>
    </row>
    <row r="2097" ht="12.75">
      <c r="D2097"/>
    </row>
    <row r="2098" ht="12.75">
      <c r="D2098"/>
    </row>
    <row r="2099" ht="12.75">
      <c r="D2099"/>
    </row>
    <row r="2100" ht="12.75">
      <c r="D2100"/>
    </row>
    <row r="2101" ht="12.75">
      <c r="D2101"/>
    </row>
    <row r="2102" ht="12.75">
      <c r="D2102"/>
    </row>
    <row r="2103" ht="12.75">
      <c r="D2103"/>
    </row>
    <row r="2104" ht="12.75">
      <c r="D2104"/>
    </row>
    <row r="2105" ht="12.75">
      <c r="D2105"/>
    </row>
    <row r="2106" ht="12.75">
      <c r="D2106"/>
    </row>
    <row r="2107" ht="12.75">
      <c r="D2107"/>
    </row>
    <row r="2108" ht="12.75">
      <c r="D2108"/>
    </row>
    <row r="2109" ht="12.75">
      <c r="D2109"/>
    </row>
    <row r="2110" ht="12.75">
      <c r="D2110"/>
    </row>
    <row r="2111" ht="12.75">
      <c r="D2111"/>
    </row>
    <row r="2112" ht="12.75">
      <c r="D2112"/>
    </row>
    <row r="2113" ht="12.75">
      <c r="D2113"/>
    </row>
    <row r="2114" ht="12.75">
      <c r="D2114"/>
    </row>
    <row r="2115" ht="12.75">
      <c r="D2115"/>
    </row>
    <row r="2116" ht="12.75">
      <c r="D2116"/>
    </row>
    <row r="2117" ht="12.75">
      <c r="D2117"/>
    </row>
    <row r="2118" ht="12.75">
      <c r="D2118"/>
    </row>
    <row r="2119" ht="12.75">
      <c r="D2119"/>
    </row>
    <row r="2120" ht="12.75">
      <c r="D2120"/>
    </row>
    <row r="2121" ht="12.75">
      <c r="D2121"/>
    </row>
    <row r="2122" ht="12.75">
      <c r="D2122"/>
    </row>
    <row r="2123" ht="12.75">
      <c r="D2123"/>
    </row>
    <row r="2124" ht="12.75">
      <c r="D2124"/>
    </row>
    <row r="2125" ht="12.75">
      <c r="D2125"/>
    </row>
    <row r="2126" ht="12.75">
      <c r="D2126"/>
    </row>
    <row r="2127" ht="12.75">
      <c r="D2127"/>
    </row>
    <row r="2128" ht="12.75">
      <c r="D2128"/>
    </row>
    <row r="2129" ht="12.75">
      <c r="D2129"/>
    </row>
    <row r="2130" ht="12.75">
      <c r="D2130"/>
    </row>
    <row r="2131" ht="12.75">
      <c r="D2131"/>
    </row>
    <row r="2132" ht="12.75">
      <c r="D2132"/>
    </row>
    <row r="2133" ht="12.75">
      <c r="D2133"/>
    </row>
    <row r="2134" ht="12.75">
      <c r="D2134"/>
    </row>
    <row r="2135" ht="12.75">
      <c r="D2135"/>
    </row>
    <row r="2136" ht="12.75">
      <c r="D2136"/>
    </row>
    <row r="2137" ht="12.75">
      <c r="D2137"/>
    </row>
    <row r="2138" ht="12.75">
      <c r="D2138"/>
    </row>
    <row r="2139" ht="12.75">
      <c r="D2139"/>
    </row>
    <row r="2140" ht="12.75">
      <c r="D2140"/>
    </row>
    <row r="2141" ht="12.75">
      <c r="D2141"/>
    </row>
    <row r="2142" ht="12.75">
      <c r="D2142"/>
    </row>
    <row r="2143" ht="12.75">
      <c r="D2143"/>
    </row>
    <row r="2144" ht="12.75">
      <c r="D2144"/>
    </row>
    <row r="2145" ht="12.75">
      <c r="D2145"/>
    </row>
    <row r="2146" ht="12.75">
      <c r="D2146"/>
    </row>
    <row r="2147" ht="12.75">
      <c r="D2147"/>
    </row>
    <row r="2148" ht="12.75">
      <c r="D2148"/>
    </row>
    <row r="2149" ht="12.75">
      <c r="D2149"/>
    </row>
    <row r="2150" ht="12.75">
      <c r="D2150"/>
    </row>
    <row r="2151" ht="12.75">
      <c r="D2151"/>
    </row>
    <row r="2152" ht="12.75">
      <c r="D2152"/>
    </row>
    <row r="2153" ht="12.75">
      <c r="D2153"/>
    </row>
    <row r="2154" ht="12.75">
      <c r="D2154"/>
    </row>
    <row r="2155" ht="12.75">
      <c r="D2155"/>
    </row>
    <row r="2156" ht="12.75">
      <c r="D2156"/>
    </row>
    <row r="2157" ht="12.75">
      <c r="D2157"/>
    </row>
    <row r="2158" ht="12.75">
      <c r="D2158"/>
    </row>
    <row r="2159" ht="12.75">
      <c r="D2159"/>
    </row>
    <row r="2160" ht="12.75">
      <c r="D2160"/>
    </row>
    <row r="2161" ht="12.75">
      <c r="D2161"/>
    </row>
    <row r="2162" ht="12.75">
      <c r="D2162"/>
    </row>
    <row r="2163" ht="12.75">
      <c r="D2163"/>
    </row>
    <row r="2164" ht="12.75">
      <c r="D2164"/>
    </row>
    <row r="2165" ht="12.75">
      <c r="D2165"/>
    </row>
    <row r="2166" ht="12.75">
      <c r="D2166"/>
    </row>
    <row r="2167" ht="12.75">
      <c r="D2167"/>
    </row>
    <row r="2168" ht="12.75">
      <c r="D2168"/>
    </row>
    <row r="2169" ht="12.75">
      <c r="D2169"/>
    </row>
    <row r="2170" ht="12.75">
      <c r="D2170"/>
    </row>
    <row r="2171" ht="12.75">
      <c r="D2171"/>
    </row>
    <row r="2172" ht="12.75">
      <c r="D2172"/>
    </row>
    <row r="2173" ht="12.75">
      <c r="D2173"/>
    </row>
    <row r="2174" ht="12.75">
      <c r="D2174"/>
    </row>
    <row r="2175" ht="12.75">
      <c r="D2175"/>
    </row>
    <row r="2176" ht="12.75">
      <c r="D2176"/>
    </row>
    <row r="2177" ht="12.75">
      <c r="D2177"/>
    </row>
    <row r="2178" ht="12.75">
      <c r="D2178"/>
    </row>
    <row r="2179" ht="12.75">
      <c r="D2179"/>
    </row>
    <row r="2180" ht="12.75">
      <c r="D2180"/>
    </row>
    <row r="2181" ht="12.75">
      <c r="D2181"/>
    </row>
    <row r="2182" ht="12.75">
      <c r="D2182"/>
    </row>
    <row r="2183" ht="12.75">
      <c r="D2183"/>
    </row>
    <row r="2184" ht="12.75">
      <c r="D2184"/>
    </row>
    <row r="2185" ht="12.75">
      <c r="D2185"/>
    </row>
    <row r="2186" ht="12.75">
      <c r="D2186"/>
    </row>
    <row r="2187" ht="12.75">
      <c r="D2187"/>
    </row>
    <row r="2188" ht="12.75">
      <c r="D2188"/>
    </row>
    <row r="2189" ht="12.75">
      <c r="D2189"/>
    </row>
    <row r="2190" ht="12.75">
      <c r="D2190"/>
    </row>
    <row r="2191" ht="12.75">
      <c r="D2191"/>
    </row>
    <row r="2192" ht="12.75">
      <c r="D2192"/>
    </row>
    <row r="2193" ht="12.75">
      <c r="D2193"/>
    </row>
    <row r="2194" ht="12.75">
      <c r="D2194"/>
    </row>
    <row r="2195" ht="12.75">
      <c r="D2195"/>
    </row>
    <row r="2196" ht="12.75">
      <c r="D2196"/>
    </row>
    <row r="2197" ht="12.75">
      <c r="D2197"/>
    </row>
    <row r="2198" ht="12.75">
      <c r="D2198"/>
    </row>
    <row r="2199" ht="12.75">
      <c r="D2199"/>
    </row>
    <row r="2200" ht="12.75">
      <c r="D2200"/>
    </row>
    <row r="2201" ht="12.75">
      <c r="D2201"/>
    </row>
    <row r="2202" ht="12.75">
      <c r="D2202"/>
    </row>
    <row r="2203" ht="12.75">
      <c r="D2203"/>
    </row>
    <row r="2204" ht="12.75">
      <c r="D2204"/>
    </row>
    <row r="2205" ht="12.75">
      <c r="D2205"/>
    </row>
    <row r="2206" ht="12.75">
      <c r="D2206"/>
    </row>
    <row r="2207" ht="12.75">
      <c r="D2207"/>
    </row>
    <row r="2208" ht="12.75">
      <c r="D2208"/>
    </row>
    <row r="2209" ht="12.75">
      <c r="D2209"/>
    </row>
    <row r="2210" ht="12.75">
      <c r="D2210"/>
    </row>
    <row r="2211" ht="12.75">
      <c r="D2211"/>
    </row>
    <row r="2212" ht="12.75">
      <c r="D2212"/>
    </row>
    <row r="2213" ht="12.75">
      <c r="D2213"/>
    </row>
    <row r="2214" ht="12.75">
      <c r="D2214"/>
    </row>
    <row r="2215" ht="12.75">
      <c r="D2215"/>
    </row>
    <row r="2216" ht="12.75">
      <c r="D2216"/>
    </row>
    <row r="2217" ht="12.75">
      <c r="D2217"/>
    </row>
    <row r="2218" ht="12.75">
      <c r="D2218"/>
    </row>
    <row r="2219" ht="12.75">
      <c r="D2219"/>
    </row>
    <row r="2220" ht="12.75">
      <c r="D2220"/>
    </row>
    <row r="2221" ht="12.75">
      <c r="D2221"/>
    </row>
    <row r="2222" ht="12.75">
      <c r="D2222"/>
    </row>
    <row r="2223" ht="12.75">
      <c r="D2223"/>
    </row>
    <row r="2224" ht="12.75">
      <c r="D2224"/>
    </row>
    <row r="2225" ht="12.75">
      <c r="D2225"/>
    </row>
    <row r="2226" ht="12.75">
      <c r="D2226"/>
    </row>
    <row r="2227" ht="12.75">
      <c r="D2227"/>
    </row>
    <row r="2228" ht="12.75">
      <c r="D2228"/>
    </row>
    <row r="2229" ht="12.75">
      <c r="D2229"/>
    </row>
    <row r="2230" ht="12.75">
      <c r="D2230"/>
    </row>
    <row r="2231" ht="12.75">
      <c r="D2231"/>
    </row>
    <row r="2232" ht="12.75">
      <c r="D2232"/>
    </row>
    <row r="2233" ht="12.75">
      <c r="D2233"/>
    </row>
    <row r="2234" ht="12.75">
      <c r="D2234"/>
    </row>
    <row r="2235" ht="12.75">
      <c r="D2235"/>
    </row>
    <row r="2236" ht="12.75">
      <c r="D2236"/>
    </row>
    <row r="2237" ht="12.75">
      <c r="D2237"/>
    </row>
    <row r="2238" ht="12.75">
      <c r="D2238"/>
    </row>
    <row r="2239" ht="12.75">
      <c r="D2239"/>
    </row>
    <row r="2240" ht="12.75">
      <c r="D2240"/>
    </row>
    <row r="2241" ht="12.75">
      <c r="D2241"/>
    </row>
    <row r="2242" ht="12.75">
      <c r="D2242"/>
    </row>
    <row r="2243" ht="12.75">
      <c r="D2243"/>
    </row>
    <row r="2244" ht="12.75">
      <c r="D2244"/>
    </row>
    <row r="2245" ht="12.75">
      <c r="D2245"/>
    </row>
    <row r="2246" ht="12.75">
      <c r="D2246"/>
    </row>
    <row r="2247" ht="12.75">
      <c r="D2247"/>
    </row>
    <row r="2248" ht="12.75">
      <c r="D2248"/>
    </row>
    <row r="2249" ht="12.75">
      <c r="D2249"/>
    </row>
    <row r="2250" ht="12.75">
      <c r="D2250"/>
    </row>
    <row r="2251" ht="12.75">
      <c r="D2251"/>
    </row>
    <row r="2252" ht="12.75">
      <c r="D2252"/>
    </row>
    <row r="2253" ht="12.75">
      <c r="D2253"/>
    </row>
    <row r="2254" ht="12.75">
      <c r="D2254"/>
    </row>
    <row r="2255" ht="12.75">
      <c r="D2255"/>
    </row>
    <row r="2256" ht="12.75">
      <c r="D2256"/>
    </row>
    <row r="2257" ht="12.75">
      <c r="D2257"/>
    </row>
    <row r="2258" ht="12.75">
      <c r="D2258"/>
    </row>
    <row r="2259" ht="12.75">
      <c r="D2259"/>
    </row>
    <row r="2260" ht="12.75">
      <c r="D2260"/>
    </row>
    <row r="2261" ht="12.75">
      <c r="D2261"/>
    </row>
    <row r="2262" ht="12.75">
      <c r="D2262"/>
    </row>
    <row r="2263" ht="12.75">
      <c r="D2263"/>
    </row>
    <row r="2264" ht="12.75">
      <c r="D2264"/>
    </row>
    <row r="2265" ht="12.75">
      <c r="D2265"/>
    </row>
    <row r="2266" ht="12.75">
      <c r="D2266"/>
    </row>
    <row r="2267" ht="12.75">
      <c r="D2267"/>
    </row>
    <row r="2268" ht="12.75">
      <c r="D2268"/>
    </row>
    <row r="2269" ht="12.75">
      <c r="D2269"/>
    </row>
    <row r="2270" ht="12.75">
      <c r="D2270"/>
    </row>
    <row r="2271" ht="12.75">
      <c r="D2271"/>
    </row>
    <row r="2272" ht="12.75">
      <c r="D2272"/>
    </row>
    <row r="2273" ht="12.75">
      <c r="D2273"/>
    </row>
    <row r="2274" ht="12.75">
      <c r="D2274"/>
    </row>
    <row r="2275" ht="12.75">
      <c r="D2275"/>
    </row>
    <row r="2276" ht="12.75">
      <c r="D2276"/>
    </row>
    <row r="2277" ht="12.75">
      <c r="D2277"/>
    </row>
    <row r="2278" ht="12.75">
      <c r="D2278"/>
    </row>
    <row r="2279" ht="12.75">
      <c r="D2279"/>
    </row>
    <row r="2280" ht="12.75">
      <c r="D2280"/>
    </row>
    <row r="2281" ht="12.75">
      <c r="D2281"/>
    </row>
    <row r="2282" ht="12.75">
      <c r="D2282"/>
    </row>
    <row r="2283" ht="12.75">
      <c r="D2283"/>
    </row>
    <row r="2284" ht="12.75">
      <c r="D2284"/>
    </row>
    <row r="2285" ht="12.75">
      <c r="D2285"/>
    </row>
    <row r="2286" ht="12.75">
      <c r="D2286"/>
    </row>
    <row r="2287" ht="12.75">
      <c r="D2287"/>
    </row>
    <row r="2288" ht="12.75">
      <c r="D2288"/>
    </row>
    <row r="2289" ht="12.75">
      <c r="D2289"/>
    </row>
    <row r="2290" ht="12.75">
      <c r="D2290"/>
    </row>
    <row r="2291" ht="12.75">
      <c r="D2291"/>
    </row>
    <row r="2292" ht="12.75">
      <c r="D2292"/>
    </row>
    <row r="2293" ht="12.75">
      <c r="D2293"/>
    </row>
    <row r="2294" ht="12.75">
      <c r="D2294"/>
    </row>
    <row r="2295" ht="12.75">
      <c r="D2295"/>
    </row>
    <row r="2296" ht="12.75">
      <c r="D2296"/>
    </row>
    <row r="2297" ht="12.75">
      <c r="D2297"/>
    </row>
    <row r="2298" ht="12.75">
      <c r="D2298"/>
    </row>
    <row r="2299" ht="12.75">
      <c r="D2299"/>
    </row>
    <row r="2300" ht="12.75">
      <c r="D2300"/>
    </row>
    <row r="2301" ht="12.75">
      <c r="D2301"/>
    </row>
    <row r="2302" ht="12.75">
      <c r="D2302"/>
    </row>
    <row r="2303" ht="12.75">
      <c r="D2303"/>
    </row>
    <row r="2304" ht="12.75">
      <c r="D2304"/>
    </row>
    <row r="2305" ht="12.75">
      <c r="D2305"/>
    </row>
    <row r="2306" ht="12.75">
      <c r="D2306"/>
    </row>
    <row r="2307" ht="12.75">
      <c r="D2307"/>
    </row>
    <row r="2308" ht="12.75">
      <c r="D2308"/>
    </row>
    <row r="2309" ht="12.75">
      <c r="D2309"/>
    </row>
    <row r="2310" ht="12.75">
      <c r="D2310"/>
    </row>
    <row r="2311" ht="12.75">
      <c r="D2311"/>
    </row>
    <row r="2312" ht="12.75">
      <c r="D2312"/>
    </row>
    <row r="2313" ht="12.75">
      <c r="D2313"/>
    </row>
    <row r="2314" ht="12.75">
      <c r="D2314"/>
    </row>
    <row r="2315" ht="12.75">
      <c r="D2315"/>
    </row>
    <row r="2316" ht="12.75">
      <c r="D2316"/>
    </row>
    <row r="2317" ht="12.75">
      <c r="D2317"/>
    </row>
    <row r="2318" ht="12.75">
      <c r="D2318"/>
    </row>
    <row r="2319" ht="12.75">
      <c r="D2319"/>
    </row>
    <row r="2320" ht="12.75">
      <c r="D2320"/>
    </row>
    <row r="2321" ht="12.75">
      <c r="D2321"/>
    </row>
    <row r="2322" ht="12.75">
      <c r="D2322"/>
    </row>
    <row r="2323" ht="12.75">
      <c r="D2323"/>
    </row>
    <row r="2324" ht="12.75">
      <c r="D2324"/>
    </row>
    <row r="2325" ht="12.75">
      <c r="D2325"/>
    </row>
    <row r="2326" ht="12.75">
      <c r="D2326"/>
    </row>
    <row r="2327" ht="12.75">
      <c r="D2327"/>
    </row>
    <row r="2328" ht="12.75">
      <c r="D2328"/>
    </row>
    <row r="2329" ht="12.75">
      <c r="D2329"/>
    </row>
    <row r="2330" ht="12.75">
      <c r="D2330"/>
    </row>
    <row r="2331" ht="12.75">
      <c r="D2331"/>
    </row>
    <row r="2332" ht="12.75">
      <c r="D2332"/>
    </row>
    <row r="2333" ht="12.75">
      <c r="D2333"/>
    </row>
    <row r="2334" ht="12.75">
      <c r="D2334"/>
    </row>
    <row r="2335" ht="12.75">
      <c r="D2335"/>
    </row>
    <row r="2336" ht="12.75">
      <c r="D2336"/>
    </row>
    <row r="2337" ht="12.75">
      <c r="D2337"/>
    </row>
    <row r="2338" ht="12.75">
      <c r="D2338"/>
    </row>
    <row r="2339" ht="12.75">
      <c r="D2339"/>
    </row>
    <row r="2340" ht="12.75">
      <c r="D2340"/>
    </row>
    <row r="2341" ht="12.75">
      <c r="D2341"/>
    </row>
    <row r="2342" ht="12.75">
      <c r="D2342"/>
    </row>
    <row r="2343" ht="12.75">
      <c r="D2343"/>
    </row>
    <row r="2344" ht="12.75">
      <c r="D2344"/>
    </row>
    <row r="2345" ht="12.75">
      <c r="D2345"/>
    </row>
    <row r="2346" ht="12.75">
      <c r="D2346"/>
    </row>
    <row r="2347" ht="12.75">
      <c r="D2347"/>
    </row>
    <row r="2348" ht="12.75">
      <c r="D2348"/>
    </row>
    <row r="2349" ht="12.75">
      <c r="D2349"/>
    </row>
    <row r="2350" ht="12.75">
      <c r="D2350"/>
    </row>
    <row r="2351" ht="12.75">
      <c r="D2351"/>
    </row>
    <row r="2352" ht="12.75">
      <c r="D2352"/>
    </row>
    <row r="2353" ht="12.75">
      <c r="D2353"/>
    </row>
    <row r="2354" ht="12.75">
      <c r="D2354"/>
    </row>
    <row r="2355" ht="12.75">
      <c r="D2355"/>
    </row>
    <row r="2356" ht="12.75">
      <c r="D2356"/>
    </row>
    <row r="2357" ht="12.75">
      <c r="D2357"/>
    </row>
    <row r="2358" ht="12.75">
      <c r="D2358"/>
    </row>
    <row r="2359" ht="12.75">
      <c r="D2359"/>
    </row>
    <row r="2360" ht="12.75">
      <c r="D2360"/>
    </row>
    <row r="2361" ht="12.75">
      <c r="D2361"/>
    </row>
    <row r="2362" ht="12.75">
      <c r="D2362"/>
    </row>
    <row r="2363" ht="12.75">
      <c r="D2363"/>
    </row>
    <row r="2364" ht="12.75">
      <c r="D2364"/>
    </row>
    <row r="2365" ht="12.75">
      <c r="D2365"/>
    </row>
    <row r="2366" ht="12.75">
      <c r="D2366"/>
    </row>
    <row r="2367" ht="12.75">
      <c r="D2367"/>
    </row>
    <row r="2368" ht="12.75">
      <c r="D2368"/>
    </row>
    <row r="2369" ht="12.75">
      <c r="D2369"/>
    </row>
    <row r="2370" ht="12.75">
      <c r="D2370"/>
    </row>
    <row r="2371" ht="12.75">
      <c r="D2371"/>
    </row>
    <row r="2372" ht="12.75">
      <c r="D2372"/>
    </row>
    <row r="2373" ht="12.75">
      <c r="D2373"/>
    </row>
    <row r="2374" ht="12.75">
      <c r="D2374"/>
    </row>
    <row r="2375" ht="12.75">
      <c r="D2375"/>
    </row>
    <row r="2376" ht="12.75">
      <c r="D2376"/>
    </row>
    <row r="2377" ht="12.75">
      <c r="D2377"/>
    </row>
    <row r="2378" ht="12.75">
      <c r="D2378"/>
    </row>
    <row r="2379" ht="12.75">
      <c r="D2379"/>
    </row>
    <row r="2380" ht="12.75">
      <c r="D2380"/>
    </row>
    <row r="2381" ht="12.75">
      <c r="D2381"/>
    </row>
    <row r="2382" ht="12.75">
      <c r="D2382"/>
    </row>
    <row r="2383" ht="12.75">
      <c r="D2383"/>
    </row>
    <row r="2384" ht="12.75">
      <c r="D2384"/>
    </row>
    <row r="2385" ht="12.75">
      <c r="D2385"/>
    </row>
    <row r="2386" ht="12.75">
      <c r="D2386"/>
    </row>
    <row r="2387" ht="12.75">
      <c r="D2387"/>
    </row>
    <row r="2388" ht="12.75">
      <c r="D2388"/>
    </row>
    <row r="2389" ht="12.75">
      <c r="D2389"/>
    </row>
    <row r="2390" ht="12.75">
      <c r="D2390"/>
    </row>
    <row r="2391" ht="12.75">
      <c r="D2391"/>
    </row>
    <row r="2392" ht="12.75">
      <c r="D2392"/>
    </row>
    <row r="2393" ht="12.75">
      <c r="D2393"/>
    </row>
    <row r="2394" ht="12.75">
      <c r="D2394"/>
    </row>
    <row r="2395" ht="12.75">
      <c r="D2395"/>
    </row>
    <row r="2396" ht="12.75">
      <c r="D2396"/>
    </row>
    <row r="2397" ht="12.75">
      <c r="D2397"/>
    </row>
    <row r="2398" ht="12.75">
      <c r="D2398"/>
    </row>
    <row r="2399" ht="12.75">
      <c r="D2399"/>
    </row>
    <row r="2400" ht="12.75">
      <c r="D2400"/>
    </row>
    <row r="2401" ht="12.75">
      <c r="D2401"/>
    </row>
    <row r="2402" ht="12.75">
      <c r="D2402"/>
    </row>
    <row r="2403" ht="12.75">
      <c r="D2403"/>
    </row>
    <row r="2404" ht="12.75">
      <c r="D2404"/>
    </row>
    <row r="2405" ht="12.75">
      <c r="D2405"/>
    </row>
    <row r="2406" ht="12.75">
      <c r="D2406"/>
    </row>
    <row r="2407" ht="12.75">
      <c r="D2407"/>
    </row>
    <row r="2408" ht="12.75">
      <c r="D2408"/>
    </row>
    <row r="2409" ht="12.75">
      <c r="D2409"/>
    </row>
    <row r="2410" ht="12.75">
      <c r="D2410"/>
    </row>
    <row r="2411" ht="12.75">
      <c r="D2411"/>
    </row>
    <row r="2412" ht="12.75">
      <c r="D2412"/>
    </row>
    <row r="2413" ht="12.75">
      <c r="D2413"/>
    </row>
    <row r="2414" ht="12.75">
      <c r="D2414"/>
    </row>
    <row r="2415" ht="12.75">
      <c r="D2415"/>
    </row>
    <row r="2416" ht="12.75">
      <c r="D2416"/>
    </row>
    <row r="2417" ht="12.75">
      <c r="D2417"/>
    </row>
    <row r="2418" ht="12.75">
      <c r="D2418"/>
    </row>
    <row r="2419" ht="12.75">
      <c r="D2419"/>
    </row>
    <row r="2420" ht="12.75">
      <c r="D2420"/>
    </row>
    <row r="2421" ht="12.75">
      <c r="D2421"/>
    </row>
    <row r="2422" ht="12.75">
      <c r="D2422"/>
    </row>
    <row r="2423" ht="12.75">
      <c r="D2423"/>
    </row>
    <row r="2424" ht="12.75">
      <c r="D2424"/>
    </row>
    <row r="2425" ht="12.75">
      <c r="D2425"/>
    </row>
    <row r="2426" ht="12.75">
      <c r="D2426"/>
    </row>
    <row r="2427" ht="12.75">
      <c r="D2427"/>
    </row>
    <row r="2428" ht="12.75">
      <c r="D2428"/>
    </row>
    <row r="2429" ht="12.75">
      <c r="D2429"/>
    </row>
    <row r="2430" ht="12.75">
      <c r="D2430"/>
    </row>
    <row r="2431" ht="12.75">
      <c r="D2431"/>
    </row>
    <row r="2432" ht="12.75">
      <c r="D2432"/>
    </row>
    <row r="2433" ht="12.75">
      <c r="D2433"/>
    </row>
    <row r="2434" ht="12.75">
      <c r="D2434"/>
    </row>
    <row r="2435" ht="12.75">
      <c r="D2435"/>
    </row>
    <row r="2436" ht="12.75">
      <c r="D2436"/>
    </row>
    <row r="2437" ht="12.75">
      <c r="D2437"/>
    </row>
    <row r="2438" ht="12.75">
      <c r="D2438"/>
    </row>
    <row r="2439" ht="12.75">
      <c r="D2439"/>
    </row>
    <row r="2440" ht="12.75">
      <c r="D2440"/>
    </row>
    <row r="2441" ht="12.75">
      <c r="D2441"/>
    </row>
    <row r="2442" ht="12.75">
      <c r="D2442"/>
    </row>
    <row r="2443" ht="12.75">
      <c r="D2443"/>
    </row>
    <row r="2444" ht="12.75">
      <c r="D2444"/>
    </row>
    <row r="2445" ht="12.75">
      <c r="D2445"/>
    </row>
    <row r="2446" ht="12.75">
      <c r="D2446"/>
    </row>
    <row r="2447" ht="12.75">
      <c r="D2447"/>
    </row>
    <row r="2448" ht="12.75">
      <c r="D2448"/>
    </row>
    <row r="2449" ht="12.75">
      <c r="D2449"/>
    </row>
    <row r="2450" ht="12.75">
      <c r="D2450"/>
    </row>
    <row r="2451" ht="12.75">
      <c r="D2451"/>
    </row>
    <row r="2452" ht="12.75">
      <c r="D2452"/>
    </row>
    <row r="2453" ht="12.75">
      <c r="D2453"/>
    </row>
    <row r="2454" ht="12.75">
      <c r="D2454"/>
    </row>
    <row r="2455" ht="12.75">
      <c r="D2455"/>
    </row>
    <row r="2456" ht="12.75">
      <c r="D2456"/>
    </row>
    <row r="2457" ht="12.75">
      <c r="D2457"/>
    </row>
    <row r="2458" ht="12.75">
      <c r="D2458"/>
    </row>
    <row r="2459" ht="12.75">
      <c r="D2459"/>
    </row>
    <row r="2460" ht="12.75">
      <c r="D2460"/>
    </row>
    <row r="2461" ht="12.75">
      <c r="D2461"/>
    </row>
    <row r="2462" ht="12.75">
      <c r="D2462"/>
    </row>
    <row r="2463" ht="12.75">
      <c r="D2463"/>
    </row>
    <row r="2464" ht="12.75">
      <c r="D2464"/>
    </row>
    <row r="2465" ht="12.75">
      <c r="D2465"/>
    </row>
    <row r="2466" ht="12.75">
      <c r="D2466"/>
    </row>
    <row r="2467" ht="12.75">
      <c r="D2467"/>
    </row>
    <row r="2468" ht="12.75">
      <c r="D2468"/>
    </row>
    <row r="2469" ht="12.75">
      <c r="D2469"/>
    </row>
    <row r="2470" ht="12.75">
      <c r="D2470"/>
    </row>
    <row r="2471" ht="12.75">
      <c r="D2471"/>
    </row>
    <row r="2472" ht="12.75">
      <c r="D2472"/>
    </row>
    <row r="2473" ht="12.75">
      <c r="D2473"/>
    </row>
    <row r="2474" ht="12.75">
      <c r="D2474"/>
    </row>
    <row r="2475" ht="12.75">
      <c r="D2475"/>
    </row>
    <row r="2476" ht="12.75">
      <c r="D2476"/>
    </row>
    <row r="2477" ht="12.75">
      <c r="D2477"/>
    </row>
    <row r="2478" ht="12.75">
      <c r="D2478"/>
    </row>
    <row r="2479" ht="12.75">
      <c r="D2479"/>
    </row>
    <row r="2480" ht="12.75">
      <c r="D2480"/>
    </row>
    <row r="2481" ht="12.75">
      <c r="D2481"/>
    </row>
    <row r="2482" ht="12.75">
      <c r="D2482"/>
    </row>
    <row r="2483" ht="12.75">
      <c r="D2483"/>
    </row>
    <row r="2484" ht="12.75">
      <c r="D2484"/>
    </row>
    <row r="2485" ht="12.75">
      <c r="D2485"/>
    </row>
    <row r="2486" ht="12.75">
      <c r="D2486"/>
    </row>
    <row r="2487" ht="12.75">
      <c r="D2487"/>
    </row>
    <row r="2488" ht="12.75">
      <c r="D2488"/>
    </row>
    <row r="2489" ht="12.75">
      <c r="D2489"/>
    </row>
    <row r="2490" ht="12.75">
      <c r="D2490"/>
    </row>
    <row r="2491" ht="12.75">
      <c r="D2491"/>
    </row>
    <row r="2492" ht="12.75">
      <c r="D2492"/>
    </row>
    <row r="2493" ht="12.75">
      <c r="D2493"/>
    </row>
    <row r="2494" ht="12.75">
      <c r="D2494"/>
    </row>
    <row r="2495" ht="12.75">
      <c r="D2495"/>
    </row>
    <row r="2496" ht="12.75">
      <c r="D2496"/>
    </row>
    <row r="2497" ht="12.75">
      <c r="D2497"/>
    </row>
    <row r="2498" ht="12.75">
      <c r="D2498"/>
    </row>
    <row r="2499" ht="12.75">
      <c r="D2499"/>
    </row>
    <row r="2500" ht="12.75">
      <c r="D2500"/>
    </row>
    <row r="2501" ht="12.75">
      <c r="D2501"/>
    </row>
    <row r="2502" ht="12.75">
      <c r="D2502"/>
    </row>
    <row r="2503" ht="12.75">
      <c r="D2503"/>
    </row>
    <row r="2504" ht="12.75">
      <c r="D2504"/>
    </row>
    <row r="2505" ht="12.75">
      <c r="D2505"/>
    </row>
    <row r="2506" ht="12.75">
      <c r="D2506"/>
    </row>
    <row r="2507" ht="12.75">
      <c r="D2507"/>
    </row>
    <row r="2508" ht="12.75">
      <c r="D2508"/>
    </row>
    <row r="2509" ht="12.75">
      <c r="D2509"/>
    </row>
    <row r="2510" ht="12.75">
      <c r="D2510"/>
    </row>
    <row r="2511" ht="12.75">
      <c r="D2511"/>
    </row>
    <row r="2512" ht="12.75">
      <c r="D2512"/>
    </row>
    <row r="2513" ht="12.75">
      <c r="D2513"/>
    </row>
    <row r="2514" ht="12.75">
      <c r="D2514"/>
    </row>
    <row r="2515" ht="12.75">
      <c r="D2515"/>
    </row>
    <row r="2516" ht="12.75">
      <c r="D2516"/>
    </row>
    <row r="2517" ht="12.75">
      <c r="D2517"/>
    </row>
    <row r="2518" ht="12.75">
      <c r="D2518"/>
    </row>
    <row r="2519" ht="12.75">
      <c r="D2519"/>
    </row>
    <row r="2520" ht="12.75">
      <c r="D2520"/>
    </row>
    <row r="2521" ht="12.75">
      <c r="D2521"/>
    </row>
    <row r="2522" ht="12.75">
      <c r="D2522"/>
    </row>
    <row r="2523" ht="12.75">
      <c r="D2523"/>
    </row>
    <row r="2524" ht="12.75">
      <c r="D2524"/>
    </row>
    <row r="2525" ht="12.75">
      <c r="D2525"/>
    </row>
    <row r="2526" ht="12.75">
      <c r="D2526"/>
    </row>
    <row r="2527" ht="12.75">
      <c r="D2527"/>
    </row>
    <row r="2528" ht="12.75">
      <c r="D2528"/>
    </row>
    <row r="2529" ht="12.75">
      <c r="D2529"/>
    </row>
    <row r="2530" ht="12.75">
      <c r="D2530"/>
    </row>
    <row r="2531" ht="12.75">
      <c r="D2531"/>
    </row>
    <row r="2532" ht="12.75">
      <c r="D2532"/>
    </row>
    <row r="2533" ht="12.75">
      <c r="D2533"/>
    </row>
    <row r="2534" ht="12.75">
      <c r="D2534"/>
    </row>
    <row r="2535" ht="12.75">
      <c r="D2535"/>
    </row>
    <row r="2536" ht="12.75">
      <c r="D2536"/>
    </row>
    <row r="2537" ht="12.75">
      <c r="D2537"/>
    </row>
    <row r="2538" ht="12.75">
      <c r="D2538"/>
    </row>
    <row r="2539" ht="12.75">
      <c r="D2539"/>
    </row>
    <row r="2540" ht="12.75">
      <c r="D2540"/>
    </row>
    <row r="2541" ht="12.75">
      <c r="D2541"/>
    </row>
    <row r="2542" ht="12.75">
      <c r="D2542"/>
    </row>
    <row r="2543" ht="12.75">
      <c r="D2543"/>
    </row>
    <row r="2544" ht="12.75">
      <c r="D2544"/>
    </row>
    <row r="2545" ht="12.75">
      <c r="D2545"/>
    </row>
    <row r="2546" ht="12.75">
      <c r="D2546"/>
    </row>
    <row r="2547" ht="12.75">
      <c r="D2547"/>
    </row>
    <row r="2548" ht="12.75">
      <c r="D2548"/>
    </row>
    <row r="2549" ht="12.75">
      <c r="D2549"/>
    </row>
    <row r="2550" ht="12.75">
      <c r="D2550"/>
    </row>
    <row r="2551" ht="12.75">
      <c r="D2551"/>
    </row>
    <row r="2552" ht="12.75">
      <c r="D2552"/>
    </row>
    <row r="2553" ht="12.75">
      <c r="D2553"/>
    </row>
    <row r="2554" ht="12.75">
      <c r="D2554"/>
    </row>
    <row r="2555" ht="12.75">
      <c r="D2555"/>
    </row>
    <row r="2556" ht="12.75">
      <c r="D2556"/>
    </row>
    <row r="2557" ht="12.75">
      <c r="D2557"/>
    </row>
    <row r="2558" ht="12.75">
      <c r="D2558"/>
    </row>
    <row r="2559" ht="12.75">
      <c r="D2559"/>
    </row>
    <row r="2560" ht="12.75">
      <c r="D2560"/>
    </row>
    <row r="2561" ht="12.75">
      <c r="D2561"/>
    </row>
    <row r="2562" ht="12.75">
      <c r="D2562"/>
    </row>
    <row r="2563" ht="12.75">
      <c r="D2563"/>
    </row>
    <row r="2564" ht="12.75">
      <c r="D2564"/>
    </row>
    <row r="2565" ht="12.75">
      <c r="D2565"/>
    </row>
    <row r="2566" ht="12.75">
      <c r="D2566"/>
    </row>
    <row r="2567" ht="12.75">
      <c r="D2567"/>
    </row>
    <row r="2568" ht="12.75">
      <c r="D2568"/>
    </row>
    <row r="2569" ht="12.75">
      <c r="D2569"/>
    </row>
    <row r="2570" ht="12.75">
      <c r="D2570"/>
    </row>
    <row r="2571" ht="12.75">
      <c r="D2571"/>
    </row>
    <row r="2572" ht="12.75">
      <c r="D2572"/>
    </row>
    <row r="2573" ht="12.75">
      <c r="D2573"/>
    </row>
    <row r="2574" ht="12.75">
      <c r="D2574"/>
    </row>
    <row r="2575" ht="12.75">
      <c r="D2575"/>
    </row>
    <row r="2576" ht="12.75">
      <c r="D2576"/>
    </row>
    <row r="2577" ht="12.75">
      <c r="D2577"/>
    </row>
    <row r="2578" ht="12.75">
      <c r="D2578"/>
    </row>
    <row r="2579" ht="12.75">
      <c r="D2579"/>
    </row>
    <row r="2580" ht="12.75">
      <c r="D2580"/>
    </row>
    <row r="2581" ht="12.75">
      <c r="D2581"/>
    </row>
    <row r="2582" ht="12.75">
      <c r="D2582"/>
    </row>
    <row r="2583" ht="12.75">
      <c r="D2583"/>
    </row>
    <row r="2584" ht="12.75">
      <c r="D2584"/>
    </row>
    <row r="2585" ht="12.75">
      <c r="D2585"/>
    </row>
    <row r="2586" ht="12.75">
      <c r="D2586"/>
    </row>
    <row r="2587" ht="12.75">
      <c r="D2587"/>
    </row>
    <row r="2588" ht="12.75">
      <c r="D2588"/>
    </row>
    <row r="2589" ht="12.75">
      <c r="D2589"/>
    </row>
    <row r="2590" ht="12.75">
      <c r="D2590"/>
    </row>
    <row r="2591" ht="12.75">
      <c r="D2591"/>
    </row>
    <row r="2592" ht="12.75">
      <c r="D2592"/>
    </row>
    <row r="2593" ht="12.75">
      <c r="D2593"/>
    </row>
    <row r="2594" ht="12.75">
      <c r="D2594"/>
    </row>
    <row r="2595" ht="12.75">
      <c r="D2595"/>
    </row>
    <row r="2596" ht="12.75">
      <c r="D2596"/>
    </row>
    <row r="2597" ht="12.75">
      <c r="D2597"/>
    </row>
    <row r="2598" ht="12.75">
      <c r="D2598"/>
    </row>
    <row r="2599" ht="12.75">
      <c r="D2599"/>
    </row>
    <row r="2600" ht="12.75">
      <c r="D2600"/>
    </row>
    <row r="2601" ht="12.75">
      <c r="D2601"/>
    </row>
    <row r="2602" ht="12.75">
      <c r="D2602"/>
    </row>
    <row r="2603" ht="12.75">
      <c r="D2603"/>
    </row>
    <row r="2604" ht="12.75">
      <c r="D2604"/>
    </row>
    <row r="2605" ht="12.75">
      <c r="D2605"/>
    </row>
    <row r="2606" ht="12.75">
      <c r="D2606"/>
    </row>
    <row r="2607" ht="12.75">
      <c r="D2607"/>
    </row>
    <row r="2608" ht="12.75">
      <c r="D2608"/>
    </row>
    <row r="2609" ht="12.75">
      <c r="D2609"/>
    </row>
    <row r="2610" ht="12.75">
      <c r="D2610"/>
    </row>
    <row r="2611" ht="12.75">
      <c r="D2611"/>
    </row>
    <row r="2612" ht="12.75">
      <c r="D2612"/>
    </row>
    <row r="2613" ht="12.75">
      <c r="D2613"/>
    </row>
    <row r="2614" ht="12.75">
      <c r="D2614"/>
    </row>
    <row r="2615" ht="12.75">
      <c r="D2615"/>
    </row>
    <row r="2616" ht="12.75">
      <c r="D2616"/>
    </row>
    <row r="2617" ht="12.75">
      <c r="D2617"/>
    </row>
    <row r="2618" ht="12.75">
      <c r="D2618"/>
    </row>
    <row r="2619" ht="12.75">
      <c r="D2619"/>
    </row>
    <row r="2620" ht="12.75">
      <c r="D2620"/>
    </row>
    <row r="2621" ht="12.75">
      <c r="D2621"/>
    </row>
    <row r="2622" ht="12.75">
      <c r="D2622"/>
    </row>
    <row r="2623" ht="12.75">
      <c r="D2623"/>
    </row>
    <row r="2624" ht="12.75">
      <c r="D2624"/>
    </row>
    <row r="2625" ht="12.75">
      <c r="D2625"/>
    </row>
    <row r="2626" ht="12.75">
      <c r="D2626"/>
    </row>
    <row r="2627" ht="12.75">
      <c r="D2627"/>
    </row>
    <row r="2628" ht="12.75">
      <c r="D2628"/>
    </row>
    <row r="2629" ht="12.75">
      <c r="D2629"/>
    </row>
    <row r="2630" ht="12.75">
      <c r="D2630"/>
    </row>
    <row r="2631" ht="12.75">
      <c r="D2631"/>
    </row>
    <row r="2632" ht="12.75">
      <c r="D2632"/>
    </row>
    <row r="2633" ht="12.75">
      <c r="D2633"/>
    </row>
    <row r="2634" ht="12.75">
      <c r="D2634"/>
    </row>
    <row r="2635" ht="12.75">
      <c r="D2635"/>
    </row>
    <row r="2636" ht="12.75">
      <c r="D2636"/>
    </row>
    <row r="2637" ht="12.75">
      <c r="D2637"/>
    </row>
    <row r="2638" ht="12.75">
      <c r="D2638"/>
    </row>
    <row r="2639" ht="12.75">
      <c r="D2639"/>
    </row>
    <row r="2640" ht="12.75">
      <c r="D2640"/>
    </row>
    <row r="2641" ht="12.75">
      <c r="D2641"/>
    </row>
    <row r="2642" ht="12.75">
      <c r="D2642"/>
    </row>
    <row r="2643" ht="12.75">
      <c r="D2643"/>
    </row>
    <row r="2644" ht="12.75">
      <c r="D2644"/>
    </row>
    <row r="2645" ht="12.75">
      <c r="D2645"/>
    </row>
    <row r="2646" ht="12.75">
      <c r="D2646"/>
    </row>
    <row r="2647" ht="12.75">
      <c r="D2647"/>
    </row>
    <row r="2648" ht="12.75">
      <c r="D2648"/>
    </row>
    <row r="2649" ht="12.75">
      <c r="D2649"/>
    </row>
    <row r="2650" ht="12.75">
      <c r="D2650"/>
    </row>
    <row r="2651" ht="12.75">
      <c r="D2651"/>
    </row>
    <row r="2652" ht="12.75">
      <c r="D2652"/>
    </row>
    <row r="2653" ht="12.75">
      <c r="D2653"/>
    </row>
    <row r="2654" ht="12.75">
      <c r="D2654"/>
    </row>
    <row r="2655" ht="12.75">
      <c r="D2655"/>
    </row>
    <row r="2656" ht="12.75">
      <c r="D2656"/>
    </row>
    <row r="2657" ht="12.75">
      <c r="D2657"/>
    </row>
    <row r="2658" ht="12.75">
      <c r="D2658"/>
    </row>
    <row r="2659" ht="12.75">
      <c r="D2659"/>
    </row>
    <row r="2660" ht="12.75">
      <c r="D2660"/>
    </row>
    <row r="2661" ht="12.75">
      <c r="D2661"/>
    </row>
    <row r="2662" ht="12.75">
      <c r="D2662"/>
    </row>
    <row r="2663" ht="12.75">
      <c r="D2663"/>
    </row>
    <row r="2664" ht="12.75">
      <c r="D2664"/>
    </row>
    <row r="2665" ht="12.75">
      <c r="D2665"/>
    </row>
    <row r="2666" ht="12.75">
      <c r="D2666"/>
    </row>
    <row r="2667" ht="12.75">
      <c r="D2667"/>
    </row>
    <row r="2668" ht="12.75">
      <c r="D2668"/>
    </row>
    <row r="2669" ht="12.75">
      <c r="D2669"/>
    </row>
    <row r="2670" ht="12.75">
      <c r="D2670"/>
    </row>
    <row r="2671" ht="12.75">
      <c r="D2671"/>
    </row>
    <row r="2672" ht="12.75">
      <c r="D2672"/>
    </row>
    <row r="2673" ht="12.75">
      <c r="D2673"/>
    </row>
    <row r="2674" ht="12.75">
      <c r="D2674"/>
    </row>
    <row r="2675" ht="12.75">
      <c r="D2675"/>
    </row>
    <row r="2676" ht="12.75">
      <c r="D2676"/>
    </row>
    <row r="2677" ht="12.75">
      <c r="D2677"/>
    </row>
    <row r="2678" ht="12.75">
      <c r="D2678"/>
    </row>
    <row r="2679" ht="12.75">
      <c r="D2679"/>
    </row>
    <row r="2680" ht="12.75">
      <c r="D2680"/>
    </row>
    <row r="2681" ht="12.75">
      <c r="D2681"/>
    </row>
    <row r="2682" ht="12.75">
      <c r="D2682"/>
    </row>
    <row r="2683" ht="12.75">
      <c r="D2683"/>
    </row>
    <row r="2684" ht="12.75">
      <c r="D2684"/>
    </row>
    <row r="2685" ht="12.75">
      <c r="D2685"/>
    </row>
    <row r="2686" ht="12.75">
      <c r="D2686"/>
    </row>
    <row r="2687" ht="12.75">
      <c r="D2687"/>
    </row>
    <row r="2688" ht="12.75">
      <c r="D2688"/>
    </row>
    <row r="2689" ht="12.75">
      <c r="D2689"/>
    </row>
    <row r="2690" ht="12.75">
      <c r="D2690"/>
    </row>
    <row r="2691" ht="12.75">
      <c r="D2691"/>
    </row>
    <row r="2692" ht="12.75">
      <c r="D2692"/>
    </row>
    <row r="2693" ht="12.75">
      <c r="D2693"/>
    </row>
    <row r="2694" ht="12.75">
      <c r="D2694"/>
    </row>
    <row r="2695" ht="12.75">
      <c r="D2695"/>
    </row>
    <row r="2696" ht="12.75">
      <c r="D2696"/>
    </row>
    <row r="2697" ht="12.75">
      <c r="D2697"/>
    </row>
    <row r="2698" ht="12.75">
      <c r="D2698"/>
    </row>
    <row r="2699" ht="12.75">
      <c r="D2699"/>
    </row>
    <row r="2700" ht="12.75">
      <c r="D2700"/>
    </row>
    <row r="2701" ht="12.75">
      <c r="D2701"/>
    </row>
    <row r="2702" ht="12.75">
      <c r="D2702"/>
    </row>
    <row r="2703" ht="12.75">
      <c r="D2703"/>
    </row>
    <row r="2704" ht="12.75">
      <c r="D2704"/>
    </row>
    <row r="2705" ht="12.75">
      <c r="D2705"/>
    </row>
    <row r="2706" ht="12.75">
      <c r="D2706"/>
    </row>
    <row r="2707" ht="12.75">
      <c r="D2707"/>
    </row>
    <row r="2708" ht="12.75">
      <c r="D2708"/>
    </row>
    <row r="2709" ht="12.75">
      <c r="D2709"/>
    </row>
    <row r="2710" ht="12.75">
      <c r="D2710"/>
    </row>
    <row r="2711" ht="12.75">
      <c r="D2711"/>
    </row>
    <row r="2712" ht="12.75">
      <c r="D2712"/>
    </row>
    <row r="2713" ht="12.75">
      <c r="D2713"/>
    </row>
    <row r="2714" ht="12.75">
      <c r="D2714"/>
    </row>
    <row r="2715" ht="12.75">
      <c r="D2715"/>
    </row>
    <row r="2716" ht="12.75">
      <c r="D2716"/>
    </row>
    <row r="2717" ht="12.75">
      <c r="D2717"/>
    </row>
    <row r="2718" ht="12.75">
      <c r="D2718"/>
    </row>
    <row r="2719" ht="12.75">
      <c r="D2719"/>
    </row>
    <row r="2720" ht="12.75">
      <c r="D2720"/>
    </row>
    <row r="2721" ht="12.75">
      <c r="D2721"/>
    </row>
    <row r="2722" ht="12.75">
      <c r="D2722"/>
    </row>
    <row r="2723" ht="12.75">
      <c r="D2723"/>
    </row>
    <row r="2724" ht="12.75">
      <c r="D2724"/>
    </row>
    <row r="2725" ht="12.75">
      <c r="D2725"/>
    </row>
    <row r="2726" ht="12.75">
      <c r="D2726"/>
    </row>
    <row r="2727" ht="12.75">
      <c r="D2727"/>
    </row>
    <row r="2728" ht="12.75">
      <c r="D2728"/>
    </row>
    <row r="2729" ht="12.75">
      <c r="D2729"/>
    </row>
    <row r="2730" ht="12.75">
      <c r="D2730"/>
    </row>
    <row r="2731" ht="12.75">
      <c r="D2731"/>
    </row>
    <row r="2732" ht="12.75">
      <c r="D2732"/>
    </row>
    <row r="2733" ht="12.75">
      <c r="D2733"/>
    </row>
    <row r="2734" ht="12.75">
      <c r="D2734"/>
    </row>
    <row r="2735" ht="12.75">
      <c r="D2735"/>
    </row>
    <row r="2736" ht="12.75">
      <c r="D2736"/>
    </row>
    <row r="2737" ht="12.75">
      <c r="D2737"/>
    </row>
    <row r="2738" ht="12.75">
      <c r="D2738"/>
    </row>
    <row r="2739" ht="12.75">
      <c r="D2739"/>
    </row>
    <row r="2740" ht="12.75">
      <c r="D2740"/>
    </row>
    <row r="2741" ht="12.75">
      <c r="D2741"/>
    </row>
    <row r="2742" ht="12.75">
      <c r="D2742"/>
    </row>
    <row r="2743" ht="12.75">
      <c r="D2743"/>
    </row>
    <row r="2744" ht="12.75">
      <c r="D2744"/>
    </row>
    <row r="2745" ht="12.75">
      <c r="D2745"/>
    </row>
    <row r="2746" ht="12.75">
      <c r="D2746"/>
    </row>
    <row r="2747" ht="12.75">
      <c r="D2747"/>
    </row>
    <row r="2748" ht="12.75">
      <c r="D2748"/>
    </row>
    <row r="2749" ht="12.75">
      <c r="D2749"/>
    </row>
    <row r="2750" ht="12.75">
      <c r="D2750"/>
    </row>
    <row r="2751" ht="12.75">
      <c r="D2751"/>
    </row>
    <row r="2752" ht="12.75">
      <c r="D2752"/>
    </row>
    <row r="2753" ht="12.75">
      <c r="D2753"/>
    </row>
    <row r="2754" ht="12.75">
      <c r="D2754"/>
    </row>
    <row r="2755" ht="12.75">
      <c r="D2755"/>
    </row>
    <row r="2756" ht="12.75">
      <c r="D2756"/>
    </row>
    <row r="2757" ht="12.75">
      <c r="D2757"/>
    </row>
    <row r="2758" ht="12.75">
      <c r="D2758"/>
    </row>
    <row r="2759" ht="12.75">
      <c r="D2759"/>
    </row>
    <row r="2760" ht="12.75">
      <c r="D2760"/>
    </row>
    <row r="2761" ht="12.75">
      <c r="D2761"/>
    </row>
    <row r="2762" ht="12.75">
      <c r="D2762"/>
    </row>
    <row r="2763" ht="12.75">
      <c r="D2763"/>
    </row>
    <row r="2764" ht="12.75">
      <c r="D2764"/>
    </row>
    <row r="2765" ht="12.75">
      <c r="D2765"/>
    </row>
    <row r="2766" ht="12.75">
      <c r="D2766"/>
    </row>
    <row r="2767" ht="12.75">
      <c r="D2767"/>
    </row>
    <row r="2768" ht="12.75">
      <c r="D2768"/>
    </row>
    <row r="2769" ht="12.75">
      <c r="D2769"/>
    </row>
    <row r="2770" ht="12.75">
      <c r="D2770"/>
    </row>
    <row r="2771" ht="12.75">
      <c r="D2771"/>
    </row>
    <row r="2772" ht="12.75">
      <c r="D2772"/>
    </row>
    <row r="2773" ht="12.75">
      <c r="D2773"/>
    </row>
    <row r="2774" ht="12.75">
      <c r="D2774"/>
    </row>
    <row r="2775" ht="12.75">
      <c r="D2775"/>
    </row>
    <row r="2776" ht="12.75">
      <c r="D2776"/>
    </row>
    <row r="2777" ht="12.75">
      <c r="D2777"/>
    </row>
    <row r="2778" ht="12.75">
      <c r="D2778"/>
    </row>
    <row r="2779" ht="12.75">
      <c r="D2779"/>
    </row>
    <row r="2780" ht="12.75">
      <c r="D2780"/>
    </row>
    <row r="2781" ht="12.75">
      <c r="D2781"/>
    </row>
    <row r="2782" ht="12.75">
      <c r="D2782"/>
    </row>
    <row r="2783" ht="12.75">
      <c r="D2783"/>
    </row>
    <row r="2784" ht="12.75">
      <c r="D2784"/>
    </row>
    <row r="2785" ht="12.75">
      <c r="D2785"/>
    </row>
    <row r="2786" ht="12.75">
      <c r="D2786"/>
    </row>
    <row r="2787" ht="12.75">
      <c r="D2787"/>
    </row>
    <row r="2788" ht="12.75">
      <c r="D2788"/>
    </row>
    <row r="2789" ht="12.75">
      <c r="D2789"/>
    </row>
    <row r="2790" ht="12.75">
      <c r="D2790"/>
    </row>
    <row r="2791" ht="12.75">
      <c r="D2791"/>
    </row>
    <row r="2792" ht="12.75">
      <c r="D2792"/>
    </row>
    <row r="2793" ht="12.75">
      <c r="D2793"/>
    </row>
    <row r="2794" ht="12.75">
      <c r="D2794"/>
    </row>
    <row r="2795" ht="12.75">
      <c r="D2795"/>
    </row>
    <row r="2796" ht="12.75">
      <c r="D2796"/>
    </row>
    <row r="2797" ht="12.75">
      <c r="D2797"/>
    </row>
    <row r="2798" ht="12.75">
      <c r="D2798"/>
    </row>
    <row r="2799" ht="12.75">
      <c r="D2799"/>
    </row>
    <row r="2800" ht="12.75">
      <c r="D2800"/>
    </row>
    <row r="2801" ht="12.75">
      <c r="D2801"/>
    </row>
    <row r="2802" ht="12.75">
      <c r="D2802"/>
    </row>
    <row r="2803" ht="12.75">
      <c r="D2803"/>
    </row>
    <row r="2804" ht="12.75">
      <c r="D2804"/>
    </row>
    <row r="2805" ht="12.75">
      <c r="D2805"/>
    </row>
    <row r="2806" ht="12.75">
      <c r="D2806"/>
    </row>
    <row r="2807" ht="12.75">
      <c r="D2807"/>
    </row>
    <row r="2808" ht="12.75">
      <c r="D2808"/>
    </row>
    <row r="2809" ht="12.75">
      <c r="D2809"/>
    </row>
    <row r="2810" ht="12.75">
      <c r="D2810"/>
    </row>
    <row r="2811" ht="12.75">
      <c r="D2811"/>
    </row>
    <row r="2812" ht="12.75">
      <c r="D2812"/>
    </row>
    <row r="2813" ht="12.75">
      <c r="D2813"/>
    </row>
    <row r="2814" ht="12.75">
      <c r="D2814"/>
    </row>
    <row r="2815" ht="12.75">
      <c r="D2815"/>
    </row>
    <row r="2816" ht="12.75">
      <c r="D2816"/>
    </row>
    <row r="2817" ht="12.75">
      <c r="D2817"/>
    </row>
    <row r="2818" ht="12.75">
      <c r="D2818"/>
    </row>
    <row r="2819" ht="12.75">
      <c r="D2819"/>
    </row>
    <row r="2820" ht="12.75">
      <c r="D2820"/>
    </row>
    <row r="2821" ht="12.75">
      <c r="D2821"/>
    </row>
    <row r="2822" ht="12.75">
      <c r="D2822"/>
    </row>
    <row r="2823" ht="12.75">
      <c r="D2823"/>
    </row>
    <row r="2824" ht="12.75">
      <c r="D2824"/>
    </row>
    <row r="2825" ht="12.75">
      <c r="D2825"/>
    </row>
    <row r="2826" ht="12.75">
      <c r="D2826"/>
    </row>
    <row r="2827" ht="12.75">
      <c r="D2827"/>
    </row>
    <row r="2828" ht="12.75">
      <c r="D2828"/>
    </row>
    <row r="2829" ht="12.75">
      <c r="D2829"/>
    </row>
    <row r="2830" ht="12.75">
      <c r="D2830"/>
    </row>
    <row r="2831" ht="12.75">
      <c r="D2831"/>
    </row>
    <row r="2832" ht="12.75">
      <c r="D2832"/>
    </row>
    <row r="2833" ht="12.75">
      <c r="D2833"/>
    </row>
    <row r="2834" ht="12.75">
      <c r="D2834"/>
    </row>
    <row r="2835" ht="12.75">
      <c r="D2835"/>
    </row>
    <row r="2836" ht="12.75">
      <c r="D2836"/>
    </row>
    <row r="2837" ht="12.75">
      <c r="D2837"/>
    </row>
    <row r="2838" ht="12.75">
      <c r="D2838"/>
    </row>
    <row r="2839" ht="12.75">
      <c r="D2839"/>
    </row>
    <row r="2840" ht="12.75">
      <c r="D2840"/>
    </row>
    <row r="2841" ht="12.75">
      <c r="D2841"/>
    </row>
    <row r="2842" ht="12.75">
      <c r="D2842"/>
    </row>
    <row r="2843" ht="12.75">
      <c r="D2843"/>
    </row>
    <row r="2844" ht="12.75">
      <c r="D2844"/>
    </row>
    <row r="2845" ht="12.75">
      <c r="D2845"/>
    </row>
    <row r="2846" ht="12.75">
      <c r="D2846"/>
    </row>
    <row r="2847" ht="12.75">
      <c r="D2847"/>
    </row>
    <row r="2848" ht="12.75">
      <c r="D2848"/>
    </row>
    <row r="2849" ht="12.75">
      <c r="D2849"/>
    </row>
    <row r="2850" ht="12.75">
      <c r="D2850"/>
    </row>
    <row r="2851" ht="12.75">
      <c r="D2851"/>
    </row>
    <row r="2852" ht="12.75">
      <c r="D2852"/>
    </row>
    <row r="2853" ht="12.75">
      <c r="D2853"/>
    </row>
    <row r="2854" ht="12.75">
      <c r="D2854"/>
    </row>
    <row r="2855" ht="12.75">
      <c r="D2855"/>
    </row>
    <row r="2856" ht="12.75">
      <c r="D2856"/>
    </row>
    <row r="2857" ht="12.75">
      <c r="D2857"/>
    </row>
    <row r="2858" ht="12.75">
      <c r="D2858"/>
    </row>
    <row r="2859" ht="12.75">
      <c r="D2859"/>
    </row>
    <row r="2860" ht="12.75">
      <c r="D2860"/>
    </row>
    <row r="2861" ht="12.75">
      <c r="D2861"/>
    </row>
    <row r="2862" ht="12.75">
      <c r="D2862"/>
    </row>
    <row r="2863" ht="12.75">
      <c r="D2863"/>
    </row>
    <row r="2864" ht="12.75">
      <c r="D2864"/>
    </row>
    <row r="2865" ht="12.75">
      <c r="D2865"/>
    </row>
    <row r="2866" ht="12.75">
      <c r="D2866"/>
    </row>
    <row r="2867" ht="12.75">
      <c r="D2867"/>
    </row>
    <row r="2868" ht="12.75">
      <c r="D2868"/>
    </row>
    <row r="2869" ht="12.75">
      <c r="D2869"/>
    </row>
    <row r="2870" ht="12.75">
      <c r="D2870"/>
    </row>
    <row r="2871" ht="12.75">
      <c r="D2871"/>
    </row>
    <row r="2872" ht="12.75">
      <c r="D2872"/>
    </row>
    <row r="2873" ht="12.75">
      <c r="D2873"/>
    </row>
    <row r="2874" ht="12.75">
      <c r="D2874"/>
    </row>
    <row r="2875" ht="12.75">
      <c r="D2875"/>
    </row>
    <row r="2876" ht="12.75">
      <c r="D2876"/>
    </row>
    <row r="2877" ht="12.75">
      <c r="D2877"/>
    </row>
    <row r="2878" ht="12.75">
      <c r="D2878"/>
    </row>
    <row r="2879" ht="12.75">
      <c r="D2879"/>
    </row>
    <row r="2880" ht="12.75">
      <c r="D2880"/>
    </row>
    <row r="2881" ht="12.75">
      <c r="D2881"/>
    </row>
    <row r="2882" ht="12.75">
      <c r="D2882"/>
    </row>
    <row r="2883" ht="12.75">
      <c r="D2883"/>
    </row>
    <row r="2884" ht="12.75">
      <c r="D2884"/>
    </row>
    <row r="2885" ht="12.75">
      <c r="D2885"/>
    </row>
    <row r="2886" ht="12.75">
      <c r="D2886"/>
    </row>
    <row r="2887" ht="12.75">
      <c r="D2887"/>
    </row>
    <row r="2888" ht="12.75">
      <c r="D2888"/>
    </row>
    <row r="2889" ht="12.75">
      <c r="D2889"/>
    </row>
    <row r="2890" ht="12.75">
      <c r="D2890"/>
    </row>
    <row r="2891" ht="12.75">
      <c r="D2891"/>
    </row>
    <row r="2892" ht="12.75">
      <c r="D2892"/>
    </row>
    <row r="2893" ht="12.75">
      <c r="D2893"/>
    </row>
    <row r="2894" ht="12.75">
      <c r="D2894"/>
    </row>
    <row r="2895" ht="12.75">
      <c r="D2895"/>
    </row>
    <row r="2896" ht="12.75">
      <c r="D2896"/>
    </row>
    <row r="2897" ht="12.75">
      <c r="D2897"/>
    </row>
    <row r="2898" ht="12.75">
      <c r="D2898"/>
    </row>
    <row r="2899" ht="12.75">
      <c r="D2899"/>
    </row>
    <row r="2900" ht="12.75">
      <c r="D2900"/>
    </row>
    <row r="2901" ht="12.75">
      <c r="D2901"/>
    </row>
    <row r="2902" ht="12.75">
      <c r="D2902"/>
    </row>
    <row r="2903" ht="12.75">
      <c r="D2903"/>
    </row>
    <row r="2904" ht="12.75">
      <c r="D2904"/>
    </row>
    <row r="2905" ht="12.75">
      <c r="D2905"/>
    </row>
    <row r="2906" ht="12.75">
      <c r="D2906"/>
    </row>
    <row r="2907" ht="12.75">
      <c r="D2907"/>
    </row>
    <row r="2908" ht="12.75">
      <c r="D2908"/>
    </row>
    <row r="2909" ht="12.75">
      <c r="D2909"/>
    </row>
    <row r="2910" ht="12.75">
      <c r="D2910"/>
    </row>
    <row r="2911" ht="12.75">
      <c r="D2911"/>
    </row>
    <row r="2912" ht="12.75">
      <c r="D2912"/>
    </row>
    <row r="2913" ht="12.75">
      <c r="D2913"/>
    </row>
    <row r="2914" ht="12.75">
      <c r="D2914"/>
    </row>
    <row r="2915" ht="12.75">
      <c r="D2915"/>
    </row>
    <row r="2916" ht="12.75">
      <c r="D2916"/>
    </row>
    <row r="2917" ht="12.75">
      <c r="D2917"/>
    </row>
    <row r="2918" ht="12.75">
      <c r="D2918"/>
    </row>
    <row r="2919" ht="12.75">
      <c r="D2919"/>
    </row>
    <row r="2920" ht="12.75">
      <c r="D2920"/>
    </row>
    <row r="2921" ht="12.75">
      <c r="D2921"/>
    </row>
    <row r="2922" ht="12.75">
      <c r="D2922"/>
    </row>
    <row r="2923" ht="12.75">
      <c r="D2923"/>
    </row>
    <row r="2924" ht="12.75">
      <c r="D2924"/>
    </row>
    <row r="2925" ht="12.75">
      <c r="D2925"/>
    </row>
    <row r="2926" ht="12.75">
      <c r="D2926"/>
    </row>
    <row r="2927" ht="12.75">
      <c r="D2927"/>
    </row>
    <row r="2928" ht="12.75">
      <c r="D2928"/>
    </row>
    <row r="2929" ht="12.75">
      <c r="D2929"/>
    </row>
    <row r="2930" ht="12.75">
      <c r="D2930"/>
    </row>
    <row r="2931" ht="12.75">
      <c r="D2931"/>
    </row>
    <row r="2932" ht="12.75">
      <c r="D2932"/>
    </row>
    <row r="2933" ht="12.75">
      <c r="D2933"/>
    </row>
    <row r="2934" ht="12.75">
      <c r="D2934"/>
    </row>
    <row r="2935" ht="12.75">
      <c r="D2935"/>
    </row>
    <row r="2936" ht="12.75">
      <c r="D2936"/>
    </row>
    <row r="2937" ht="12.75">
      <c r="D2937"/>
    </row>
    <row r="2938" ht="12.75">
      <c r="D2938"/>
    </row>
    <row r="2939" ht="12.75">
      <c r="D2939"/>
    </row>
    <row r="2940" ht="12.75">
      <c r="D2940"/>
    </row>
    <row r="2941" ht="12.75">
      <c r="D2941"/>
    </row>
    <row r="2942" ht="12.75">
      <c r="D2942"/>
    </row>
    <row r="2943" ht="12.75">
      <c r="D2943"/>
    </row>
    <row r="2944" ht="12.75">
      <c r="D2944"/>
    </row>
    <row r="2945" ht="12.75">
      <c r="D2945"/>
    </row>
    <row r="2946" ht="12.75">
      <c r="D2946"/>
    </row>
    <row r="2947" ht="12.75">
      <c r="D2947"/>
    </row>
    <row r="2948" ht="12.75">
      <c r="D2948"/>
    </row>
    <row r="2949" ht="12.75">
      <c r="D2949"/>
    </row>
    <row r="2950" ht="12.75">
      <c r="D2950"/>
    </row>
    <row r="2951" ht="12.75">
      <c r="D2951"/>
    </row>
    <row r="2952" ht="12.75">
      <c r="D2952"/>
    </row>
    <row r="2953" ht="12.75">
      <c r="D2953"/>
    </row>
    <row r="2954" ht="12.75">
      <c r="D2954"/>
    </row>
    <row r="2955" ht="12.75">
      <c r="D2955"/>
    </row>
    <row r="2956" ht="12.75">
      <c r="D2956"/>
    </row>
    <row r="2957" ht="12.75">
      <c r="D2957"/>
    </row>
    <row r="2958" ht="12.75">
      <c r="D2958"/>
    </row>
    <row r="2959" ht="12.75">
      <c r="D2959"/>
    </row>
    <row r="2960" ht="12.75">
      <c r="D2960"/>
    </row>
    <row r="2961" ht="12.75">
      <c r="D2961"/>
    </row>
    <row r="2962" ht="12.75">
      <c r="D2962"/>
    </row>
    <row r="2963" ht="12.75">
      <c r="D2963"/>
    </row>
    <row r="2964" ht="12.75">
      <c r="D2964"/>
    </row>
    <row r="2965" ht="12.75">
      <c r="D2965"/>
    </row>
    <row r="2966" ht="12.75">
      <c r="D2966"/>
    </row>
    <row r="2967" ht="12.75">
      <c r="D2967"/>
    </row>
    <row r="2968" ht="12.75">
      <c r="D2968"/>
    </row>
    <row r="2969" ht="12.75">
      <c r="D2969"/>
    </row>
    <row r="2970" ht="12.75">
      <c r="D2970"/>
    </row>
    <row r="2971" ht="12.75">
      <c r="D2971"/>
    </row>
    <row r="2972" ht="12.75">
      <c r="D2972"/>
    </row>
    <row r="2973" ht="12.75">
      <c r="D2973"/>
    </row>
    <row r="2974" ht="12.75">
      <c r="D2974"/>
    </row>
    <row r="2975" ht="12.75">
      <c r="D2975"/>
    </row>
    <row r="2976" ht="12.75">
      <c r="D2976"/>
    </row>
    <row r="2977" ht="12.75">
      <c r="D2977"/>
    </row>
    <row r="2978" ht="12.75">
      <c r="D2978"/>
    </row>
    <row r="2979" ht="12.75">
      <c r="D2979"/>
    </row>
    <row r="2980" ht="12.75">
      <c r="D2980"/>
    </row>
    <row r="2981" ht="12.75">
      <c r="D2981"/>
    </row>
    <row r="2982" ht="12.75">
      <c r="D2982"/>
    </row>
    <row r="2983" ht="12.75">
      <c r="D2983"/>
    </row>
    <row r="2984" ht="12.75">
      <c r="D2984"/>
    </row>
    <row r="2985" ht="12.75">
      <c r="D2985"/>
    </row>
    <row r="2986" ht="12.75">
      <c r="D2986"/>
    </row>
    <row r="2987" ht="12.75">
      <c r="D2987"/>
    </row>
    <row r="2988" ht="12.75">
      <c r="D2988"/>
    </row>
    <row r="2989" ht="12.75">
      <c r="D2989"/>
    </row>
    <row r="2990" ht="12.75">
      <c r="D2990"/>
    </row>
    <row r="2991" ht="12.75">
      <c r="D2991"/>
    </row>
    <row r="2992" ht="12.75">
      <c r="D2992"/>
    </row>
    <row r="2993" ht="12.75">
      <c r="D2993"/>
    </row>
    <row r="2994" ht="12.75">
      <c r="D2994"/>
    </row>
    <row r="2995" ht="12.75">
      <c r="D2995"/>
    </row>
    <row r="2996" ht="12.75">
      <c r="D2996"/>
    </row>
    <row r="2997" ht="12.75">
      <c r="D2997"/>
    </row>
    <row r="2998" ht="12.75">
      <c r="D2998"/>
    </row>
    <row r="2999" ht="12.75">
      <c r="D2999"/>
    </row>
    <row r="3000" ht="12.75">
      <c r="D3000"/>
    </row>
    <row r="3001" ht="12.75">
      <c r="D3001"/>
    </row>
    <row r="3002" ht="12.75">
      <c r="D3002"/>
    </row>
    <row r="3003" ht="12.75">
      <c r="D3003"/>
    </row>
    <row r="3004" ht="12.75">
      <c r="D3004"/>
    </row>
    <row r="3005" ht="12.75">
      <c r="D3005"/>
    </row>
    <row r="3006" ht="12.75">
      <c r="D3006"/>
    </row>
    <row r="3007" ht="12.75">
      <c r="D3007"/>
    </row>
    <row r="3008" ht="12.75">
      <c r="D3008"/>
    </row>
    <row r="3009" ht="12.75">
      <c r="D3009"/>
    </row>
    <row r="3010" ht="12.75">
      <c r="D3010"/>
    </row>
    <row r="3011" ht="12.75">
      <c r="D3011"/>
    </row>
    <row r="3012" ht="12.75">
      <c r="D3012"/>
    </row>
    <row r="3013" ht="12.75">
      <c r="D3013"/>
    </row>
    <row r="3014" ht="12.75">
      <c r="D3014"/>
    </row>
    <row r="3015" ht="12.75">
      <c r="D3015"/>
    </row>
    <row r="3016" ht="12.75">
      <c r="D3016"/>
    </row>
    <row r="3017" ht="12.75">
      <c r="D3017"/>
    </row>
    <row r="3018" ht="12.75">
      <c r="D3018"/>
    </row>
    <row r="3019" ht="12.75">
      <c r="D3019"/>
    </row>
    <row r="3020" ht="12.75">
      <c r="D3020"/>
    </row>
    <row r="3021" ht="12.75">
      <c r="D3021"/>
    </row>
    <row r="3022" ht="12.75">
      <c r="D3022"/>
    </row>
    <row r="3023" ht="12.75">
      <c r="D3023"/>
    </row>
    <row r="3024" ht="12.75">
      <c r="D3024"/>
    </row>
    <row r="3025" ht="12.75">
      <c r="D3025"/>
    </row>
    <row r="3026" ht="12.75">
      <c r="D3026"/>
    </row>
    <row r="3027" ht="12.75">
      <c r="D3027"/>
    </row>
    <row r="3028" ht="12.75">
      <c r="D3028"/>
    </row>
    <row r="3029" ht="12.75">
      <c r="D3029"/>
    </row>
    <row r="3030" ht="12.75">
      <c r="D3030"/>
    </row>
    <row r="3031" ht="12.75">
      <c r="D3031"/>
    </row>
    <row r="3032" ht="12.75">
      <c r="D3032"/>
    </row>
    <row r="3033" ht="12.75">
      <c r="D3033"/>
    </row>
    <row r="3034" ht="12.75">
      <c r="D3034"/>
    </row>
    <row r="3035" ht="12.75">
      <c r="D3035"/>
    </row>
    <row r="3036" ht="12.75">
      <c r="D3036"/>
    </row>
    <row r="3037" ht="12.75">
      <c r="D3037"/>
    </row>
    <row r="3038" ht="12.75">
      <c r="D3038"/>
    </row>
    <row r="3039" ht="12.75">
      <c r="D3039"/>
    </row>
    <row r="3040" ht="12.75">
      <c r="D3040"/>
    </row>
    <row r="3041" ht="12.75">
      <c r="D3041"/>
    </row>
    <row r="3042" ht="12.75">
      <c r="D3042"/>
    </row>
    <row r="3043" ht="12.75">
      <c r="D3043"/>
    </row>
    <row r="3044" ht="12.75">
      <c r="D3044"/>
    </row>
    <row r="3045" ht="12.75">
      <c r="D3045"/>
    </row>
    <row r="3046" ht="12.75">
      <c r="D3046"/>
    </row>
    <row r="3047" ht="12.75">
      <c r="D3047"/>
    </row>
    <row r="3048" ht="12.75">
      <c r="D3048"/>
    </row>
    <row r="3049" ht="12.75">
      <c r="D3049"/>
    </row>
    <row r="3050" ht="12.75">
      <c r="D3050"/>
    </row>
    <row r="3051" ht="12.75">
      <c r="D3051"/>
    </row>
    <row r="3052" ht="12.75">
      <c r="D3052"/>
    </row>
    <row r="3053" ht="12.75">
      <c r="D3053"/>
    </row>
    <row r="3054" ht="12.75">
      <c r="D3054"/>
    </row>
    <row r="3055" ht="12.75">
      <c r="D3055"/>
    </row>
    <row r="3056" ht="12.75">
      <c r="D3056"/>
    </row>
    <row r="3057" ht="12.75">
      <c r="D3057"/>
    </row>
    <row r="3058" ht="12.75">
      <c r="D3058"/>
    </row>
    <row r="3059" ht="12.75">
      <c r="D3059"/>
    </row>
    <row r="3060" ht="12.75">
      <c r="D3060"/>
    </row>
    <row r="3061" ht="12.75">
      <c r="D3061"/>
    </row>
    <row r="3062" ht="12.75">
      <c r="D3062"/>
    </row>
    <row r="3063" ht="12.75">
      <c r="D3063"/>
    </row>
    <row r="3064" ht="12.75">
      <c r="D3064"/>
    </row>
    <row r="3065" ht="12.75">
      <c r="D3065"/>
    </row>
    <row r="3066" ht="12.75">
      <c r="D3066"/>
    </row>
    <row r="3067" ht="12.75">
      <c r="D3067"/>
    </row>
    <row r="3068" ht="12.75">
      <c r="D3068"/>
    </row>
    <row r="3069" ht="12.75">
      <c r="D3069"/>
    </row>
    <row r="3070" ht="12.75">
      <c r="D3070"/>
    </row>
    <row r="3071" ht="12.75">
      <c r="D3071"/>
    </row>
    <row r="3072" ht="12.75">
      <c r="D3072"/>
    </row>
    <row r="3073" ht="12.75">
      <c r="D3073"/>
    </row>
    <row r="3074" ht="12.75">
      <c r="D3074"/>
    </row>
    <row r="3075" ht="12.75">
      <c r="D3075"/>
    </row>
    <row r="3076" ht="12.75">
      <c r="D3076"/>
    </row>
    <row r="3077" ht="12.75">
      <c r="D3077"/>
    </row>
    <row r="3078" ht="12.75">
      <c r="D3078"/>
    </row>
    <row r="3079" ht="12.75">
      <c r="D3079"/>
    </row>
    <row r="3080" ht="12.75">
      <c r="D3080"/>
    </row>
    <row r="3081" ht="12.75">
      <c r="D3081"/>
    </row>
    <row r="3082" ht="12.75">
      <c r="D3082"/>
    </row>
    <row r="3083" ht="12.75">
      <c r="D3083"/>
    </row>
    <row r="3084" ht="12.75">
      <c r="D3084"/>
    </row>
    <row r="3085" ht="12.75">
      <c r="D3085"/>
    </row>
    <row r="3086" ht="12.75">
      <c r="D3086"/>
    </row>
    <row r="3087" ht="12.75">
      <c r="D3087"/>
    </row>
    <row r="3088" ht="12.75">
      <c r="D3088"/>
    </row>
    <row r="3089" ht="12.75">
      <c r="D3089"/>
    </row>
    <row r="3090" ht="12.75">
      <c r="D3090"/>
    </row>
    <row r="3091" ht="12.75">
      <c r="D3091"/>
    </row>
    <row r="3092" ht="12.75">
      <c r="D3092"/>
    </row>
    <row r="3093" ht="12.75">
      <c r="D3093"/>
    </row>
    <row r="3094" ht="12.75">
      <c r="D3094"/>
    </row>
    <row r="3095" ht="12.75">
      <c r="D3095"/>
    </row>
    <row r="3096" ht="12.75">
      <c r="D3096"/>
    </row>
    <row r="3097" ht="12.75">
      <c r="D3097"/>
    </row>
    <row r="3098" ht="12.75">
      <c r="D3098"/>
    </row>
    <row r="3099" ht="12.75">
      <c r="D3099"/>
    </row>
    <row r="3100" ht="12.75">
      <c r="D3100"/>
    </row>
    <row r="3101" ht="12.75">
      <c r="D3101"/>
    </row>
    <row r="3102" ht="12.75">
      <c r="D3102"/>
    </row>
    <row r="3103" ht="12.75">
      <c r="D3103"/>
    </row>
    <row r="3104" ht="12.75">
      <c r="D3104"/>
    </row>
    <row r="3105" ht="12.75">
      <c r="D3105"/>
    </row>
    <row r="3106" ht="12.75">
      <c r="D3106"/>
    </row>
    <row r="3107" ht="12.75">
      <c r="D3107"/>
    </row>
    <row r="3108" ht="12.75">
      <c r="D3108"/>
    </row>
    <row r="3109" ht="12.75">
      <c r="D3109"/>
    </row>
    <row r="3110" ht="12.75">
      <c r="D3110"/>
    </row>
    <row r="3111" ht="12.75">
      <c r="D3111"/>
    </row>
    <row r="3112" ht="12.75">
      <c r="D3112"/>
    </row>
    <row r="3113" ht="12.75">
      <c r="D3113"/>
    </row>
    <row r="3114" ht="12.75">
      <c r="D3114"/>
    </row>
    <row r="3115" ht="12.75">
      <c r="D3115"/>
    </row>
    <row r="3116" ht="12.75">
      <c r="D3116"/>
    </row>
    <row r="3117" ht="12.75">
      <c r="D3117"/>
    </row>
    <row r="3118" ht="12.75">
      <c r="D3118"/>
    </row>
    <row r="3119" ht="12.75">
      <c r="D3119"/>
    </row>
    <row r="3120" ht="12.75">
      <c r="D3120"/>
    </row>
    <row r="3121" ht="12.75">
      <c r="D3121"/>
    </row>
    <row r="3122" ht="12.75">
      <c r="D3122"/>
    </row>
    <row r="3123" ht="12.75">
      <c r="D3123"/>
    </row>
    <row r="3124" ht="12.75">
      <c r="D3124"/>
    </row>
    <row r="3125" ht="12.75">
      <c r="D3125"/>
    </row>
    <row r="3126" ht="12.75">
      <c r="D3126"/>
    </row>
    <row r="3127" ht="12.75">
      <c r="D3127"/>
    </row>
    <row r="3128" ht="12.75">
      <c r="D3128"/>
    </row>
    <row r="3129" ht="12.75">
      <c r="D3129"/>
    </row>
    <row r="3130" ht="12.75">
      <c r="D3130"/>
    </row>
    <row r="3131" ht="12.75">
      <c r="D3131"/>
    </row>
    <row r="3132" ht="12.75">
      <c r="D3132"/>
    </row>
    <row r="3133" ht="12.75">
      <c r="D3133"/>
    </row>
    <row r="3134" ht="12.75">
      <c r="D3134"/>
    </row>
    <row r="3135" ht="12.75">
      <c r="D3135"/>
    </row>
    <row r="3136" ht="12.75">
      <c r="D3136"/>
    </row>
    <row r="3137" ht="12.75">
      <c r="D3137"/>
    </row>
    <row r="3138" ht="12.75">
      <c r="D3138"/>
    </row>
    <row r="3139" ht="12.75">
      <c r="D3139"/>
    </row>
    <row r="3140" ht="12.75">
      <c r="D3140"/>
    </row>
    <row r="3141" ht="12.75">
      <c r="D3141"/>
    </row>
    <row r="3142" ht="12.75">
      <c r="D3142"/>
    </row>
    <row r="3143" ht="12.75">
      <c r="D3143"/>
    </row>
    <row r="3144" ht="12.75">
      <c r="D3144"/>
    </row>
    <row r="3145" ht="12.75">
      <c r="D3145"/>
    </row>
    <row r="3146" ht="12.75">
      <c r="D3146"/>
    </row>
    <row r="3147" ht="12.75">
      <c r="D3147"/>
    </row>
    <row r="3148" ht="12.75">
      <c r="D3148"/>
    </row>
    <row r="3149" ht="12.75">
      <c r="D3149"/>
    </row>
    <row r="3150" ht="12.75">
      <c r="D3150"/>
    </row>
    <row r="3151" ht="12.75">
      <c r="D3151"/>
    </row>
    <row r="3152" ht="12.75">
      <c r="D3152"/>
    </row>
    <row r="3153" ht="12.75">
      <c r="D3153"/>
    </row>
    <row r="3154" ht="12.75">
      <c r="D3154"/>
    </row>
    <row r="3155" ht="12.75">
      <c r="D3155"/>
    </row>
    <row r="3156" ht="12.75">
      <c r="D3156"/>
    </row>
    <row r="3157" ht="12.75">
      <c r="D3157"/>
    </row>
    <row r="3158" ht="12.75">
      <c r="D3158"/>
    </row>
    <row r="3159" ht="12.75">
      <c r="D3159"/>
    </row>
    <row r="3160" ht="12.75">
      <c r="D3160"/>
    </row>
    <row r="3161" ht="12.75">
      <c r="D3161"/>
    </row>
    <row r="3162" ht="12.75">
      <c r="D3162"/>
    </row>
    <row r="3163" ht="12.75">
      <c r="D3163"/>
    </row>
    <row r="3164" ht="12.75">
      <c r="D3164"/>
    </row>
    <row r="3165" ht="12.75">
      <c r="D3165"/>
    </row>
    <row r="3166" ht="12.75">
      <c r="D3166"/>
    </row>
    <row r="3167" ht="12.75">
      <c r="D3167"/>
    </row>
    <row r="3168" ht="12.75">
      <c r="D3168"/>
    </row>
    <row r="3169" ht="12.75">
      <c r="D3169"/>
    </row>
    <row r="3170" ht="12.75">
      <c r="D3170"/>
    </row>
    <row r="3171" ht="12.75">
      <c r="D3171"/>
    </row>
    <row r="3172" ht="12.75">
      <c r="D3172"/>
    </row>
    <row r="3173" ht="12.75">
      <c r="D3173"/>
    </row>
    <row r="3174" ht="12.75">
      <c r="D3174"/>
    </row>
    <row r="3175" ht="12.75">
      <c r="D3175"/>
    </row>
    <row r="3176" ht="12.75">
      <c r="D3176"/>
    </row>
    <row r="3177" ht="12.75">
      <c r="D3177"/>
    </row>
    <row r="3178" ht="12.75">
      <c r="D3178"/>
    </row>
    <row r="3179" ht="12.75">
      <c r="D3179"/>
    </row>
    <row r="3180" ht="12.75">
      <c r="D3180"/>
    </row>
    <row r="3181" ht="12.75">
      <c r="D3181"/>
    </row>
    <row r="3182" ht="12.75">
      <c r="D3182"/>
    </row>
    <row r="3183" ht="12.75">
      <c r="D3183"/>
    </row>
    <row r="3184" ht="12.75">
      <c r="D3184"/>
    </row>
    <row r="3185" ht="12.75">
      <c r="D3185"/>
    </row>
    <row r="3186" ht="12.75">
      <c r="D3186"/>
    </row>
    <row r="3187" ht="12.75">
      <c r="D3187"/>
    </row>
    <row r="3188" ht="12.75">
      <c r="D3188"/>
    </row>
    <row r="3189" ht="12.75">
      <c r="D3189"/>
    </row>
    <row r="3190" ht="12.75">
      <c r="D3190"/>
    </row>
    <row r="3191" ht="12.75">
      <c r="D3191"/>
    </row>
    <row r="3192" ht="12.75">
      <c r="D3192"/>
    </row>
    <row r="3193" ht="12.75">
      <c r="D3193"/>
    </row>
    <row r="3194" ht="12.75">
      <c r="D3194"/>
    </row>
    <row r="3195" ht="12.75">
      <c r="D3195"/>
    </row>
    <row r="3196" ht="12.75">
      <c r="D3196"/>
    </row>
    <row r="3197" ht="12.75">
      <c r="D3197"/>
    </row>
    <row r="3198" ht="12.75">
      <c r="D3198"/>
    </row>
    <row r="3199" ht="12.75">
      <c r="D3199"/>
    </row>
    <row r="3200" ht="12.75">
      <c r="D3200"/>
    </row>
    <row r="3201" ht="12.75">
      <c r="D3201"/>
    </row>
    <row r="3202" ht="12.75">
      <c r="D3202"/>
    </row>
    <row r="3203" ht="12.75">
      <c r="D3203"/>
    </row>
    <row r="3204" ht="12.75">
      <c r="D3204"/>
    </row>
    <row r="3205" ht="12.75">
      <c r="D3205"/>
    </row>
    <row r="3206" ht="12.75">
      <c r="D3206"/>
    </row>
    <row r="3207" ht="12.75">
      <c r="D3207"/>
    </row>
    <row r="3208" ht="12.75">
      <c r="D3208"/>
    </row>
    <row r="3209" ht="12.75">
      <c r="D3209"/>
    </row>
    <row r="3210" ht="12.75">
      <c r="D3210"/>
    </row>
    <row r="3211" ht="12.75">
      <c r="D3211"/>
    </row>
    <row r="3212" ht="12.75">
      <c r="D3212"/>
    </row>
    <row r="3213" ht="12.75">
      <c r="D3213"/>
    </row>
    <row r="3214" ht="12.75">
      <c r="D3214"/>
    </row>
    <row r="3215" ht="12.75">
      <c r="D3215"/>
    </row>
    <row r="3216" ht="12.75">
      <c r="D3216"/>
    </row>
    <row r="3217" ht="12.75">
      <c r="D3217"/>
    </row>
    <row r="3218" ht="12.75">
      <c r="D3218"/>
    </row>
    <row r="3219" ht="12.75">
      <c r="D3219"/>
    </row>
    <row r="3220" ht="12.75">
      <c r="D3220"/>
    </row>
    <row r="3221" ht="12.75">
      <c r="D3221"/>
    </row>
    <row r="3222" ht="12.75">
      <c r="D3222"/>
    </row>
    <row r="3223" ht="12.75">
      <c r="D3223"/>
    </row>
    <row r="3224" ht="12.75">
      <c r="D3224"/>
    </row>
    <row r="3225" ht="12.75">
      <c r="D3225"/>
    </row>
    <row r="3226" ht="12.75">
      <c r="D3226"/>
    </row>
    <row r="3227" ht="12.75">
      <c r="D3227"/>
    </row>
    <row r="3228" ht="12.75">
      <c r="D3228"/>
    </row>
    <row r="3229" ht="12.75">
      <c r="D3229"/>
    </row>
    <row r="3230" ht="12.75">
      <c r="D3230"/>
    </row>
    <row r="3231" ht="12.75">
      <c r="D3231"/>
    </row>
    <row r="3232" ht="12.75">
      <c r="D3232"/>
    </row>
    <row r="3233" ht="12.75">
      <c r="D3233"/>
    </row>
    <row r="3234" ht="12.75">
      <c r="D3234"/>
    </row>
    <row r="3235" ht="12.75">
      <c r="D3235"/>
    </row>
    <row r="3236" ht="12.75">
      <c r="D3236"/>
    </row>
    <row r="3237" ht="12.75">
      <c r="D3237"/>
    </row>
    <row r="3238" ht="12.75">
      <c r="D3238"/>
    </row>
    <row r="3239" ht="12.75">
      <c r="D3239"/>
    </row>
    <row r="3240" ht="12.75">
      <c r="D3240"/>
    </row>
    <row r="3241" ht="12.75">
      <c r="D3241"/>
    </row>
    <row r="3242" ht="12.75">
      <c r="D3242"/>
    </row>
    <row r="3243" ht="12.75">
      <c r="D3243"/>
    </row>
    <row r="3244" ht="12.75">
      <c r="D3244"/>
    </row>
    <row r="3245" ht="12.75">
      <c r="D3245"/>
    </row>
    <row r="3246" ht="12.75">
      <c r="D3246"/>
    </row>
    <row r="3247" ht="12.75">
      <c r="D3247"/>
    </row>
    <row r="3248" ht="12.75">
      <c r="D3248"/>
    </row>
    <row r="3249" ht="12.75">
      <c r="D3249"/>
    </row>
    <row r="3250" ht="12.75">
      <c r="D3250"/>
    </row>
    <row r="3251" ht="12.75">
      <c r="D3251"/>
    </row>
    <row r="3252" ht="12.75">
      <c r="D3252"/>
    </row>
    <row r="3253" ht="12.75">
      <c r="D3253"/>
    </row>
    <row r="3254" ht="12.75">
      <c r="D3254"/>
    </row>
    <row r="3255" ht="12.75">
      <c r="D3255"/>
    </row>
    <row r="3256" ht="12.75">
      <c r="D3256"/>
    </row>
    <row r="3257" ht="12.75">
      <c r="D3257"/>
    </row>
    <row r="3258" ht="12.75">
      <c r="D3258"/>
    </row>
    <row r="3259" ht="12.75">
      <c r="D3259"/>
    </row>
    <row r="3260" ht="12.75">
      <c r="D3260"/>
    </row>
    <row r="3261" ht="12.75">
      <c r="D3261"/>
    </row>
    <row r="3262" ht="12.75">
      <c r="D3262"/>
    </row>
    <row r="3263" ht="12.75">
      <c r="D3263"/>
    </row>
    <row r="3264" ht="12.75">
      <c r="D3264"/>
    </row>
    <row r="3265" ht="12.75">
      <c r="D3265"/>
    </row>
    <row r="3266" ht="12.75">
      <c r="D3266"/>
    </row>
    <row r="3267" ht="12.75">
      <c r="D3267"/>
    </row>
    <row r="3268" ht="12.75">
      <c r="D3268"/>
    </row>
    <row r="3269" ht="12.75">
      <c r="D3269"/>
    </row>
    <row r="3270" ht="12.75">
      <c r="D3270"/>
    </row>
    <row r="3271" ht="12.75">
      <c r="D3271"/>
    </row>
    <row r="3272" ht="12.75">
      <c r="D3272"/>
    </row>
    <row r="3273" ht="12.75">
      <c r="D3273"/>
    </row>
    <row r="3274" ht="12.75">
      <c r="D3274"/>
    </row>
    <row r="3275" ht="12.75">
      <c r="D3275"/>
    </row>
    <row r="3276" ht="12.75">
      <c r="D3276"/>
    </row>
    <row r="3277" ht="12.75">
      <c r="D3277"/>
    </row>
    <row r="3278" ht="12.75">
      <c r="D3278"/>
    </row>
    <row r="3279" ht="12.75">
      <c r="D3279"/>
    </row>
    <row r="3280" ht="12.75">
      <c r="D3280"/>
    </row>
    <row r="3281" ht="12.75">
      <c r="D3281"/>
    </row>
    <row r="3282" ht="12.75">
      <c r="D3282"/>
    </row>
    <row r="3283" ht="12.75">
      <c r="D3283"/>
    </row>
    <row r="3284" ht="12.75">
      <c r="D3284"/>
    </row>
    <row r="3285" ht="12.75">
      <c r="D3285"/>
    </row>
    <row r="3286" ht="12.75">
      <c r="D3286"/>
    </row>
    <row r="3287" ht="12.75">
      <c r="D3287"/>
    </row>
    <row r="3288" ht="12.75">
      <c r="D3288"/>
    </row>
    <row r="3289" ht="12.75">
      <c r="D3289"/>
    </row>
    <row r="3290" ht="12.75">
      <c r="D3290"/>
    </row>
    <row r="3291" ht="12.75">
      <c r="D3291"/>
    </row>
    <row r="3292" ht="12.75">
      <c r="D3292"/>
    </row>
    <row r="3293" ht="12.75">
      <c r="D3293"/>
    </row>
    <row r="3294" ht="12.75">
      <c r="D3294"/>
    </row>
    <row r="3295" ht="12.75">
      <c r="D3295"/>
    </row>
    <row r="3296" ht="12.75">
      <c r="D3296"/>
    </row>
    <row r="3297" ht="12.75">
      <c r="D3297"/>
    </row>
    <row r="3298" ht="12.75">
      <c r="D3298"/>
    </row>
    <row r="3299" ht="12.75">
      <c r="D3299"/>
    </row>
    <row r="3300" ht="12.75">
      <c r="D3300"/>
    </row>
    <row r="3301" ht="12.75">
      <c r="D3301"/>
    </row>
    <row r="3302" ht="12.75">
      <c r="D3302"/>
    </row>
    <row r="3303" ht="12.75">
      <c r="D3303"/>
    </row>
    <row r="3304" ht="12.75">
      <c r="D3304"/>
    </row>
    <row r="3305" ht="12.75">
      <c r="D3305"/>
    </row>
    <row r="3306" ht="12.75">
      <c r="D3306"/>
    </row>
    <row r="3307" ht="12.75">
      <c r="D3307"/>
    </row>
    <row r="3308" ht="12.75">
      <c r="D3308"/>
    </row>
    <row r="3309" ht="12.75">
      <c r="D3309"/>
    </row>
    <row r="3310" ht="12.75">
      <c r="D3310"/>
    </row>
    <row r="3311" ht="12.75">
      <c r="D3311"/>
    </row>
    <row r="3312" ht="12.75">
      <c r="D3312"/>
    </row>
    <row r="3313" ht="12.75">
      <c r="D3313"/>
    </row>
    <row r="3314" ht="12.75">
      <c r="D3314"/>
    </row>
    <row r="3315" ht="12.75">
      <c r="D3315"/>
    </row>
    <row r="3316" ht="12.75">
      <c r="D3316"/>
    </row>
    <row r="3317" ht="12.75">
      <c r="D3317"/>
    </row>
    <row r="3318" ht="12.75">
      <c r="D3318"/>
    </row>
    <row r="3319" ht="12.75">
      <c r="D3319"/>
    </row>
    <row r="3320" ht="12.75">
      <c r="D3320"/>
    </row>
    <row r="3321" ht="12.75">
      <c r="D3321"/>
    </row>
    <row r="3322" ht="12.75">
      <c r="D3322"/>
    </row>
    <row r="3323" ht="12.75">
      <c r="D3323"/>
    </row>
    <row r="3324" ht="12.75">
      <c r="D3324"/>
    </row>
    <row r="3325" ht="12.75">
      <c r="D3325"/>
    </row>
    <row r="3326" ht="12.75">
      <c r="D3326"/>
    </row>
    <row r="3327" ht="12.75">
      <c r="D3327"/>
    </row>
    <row r="3328" ht="12.75">
      <c r="D3328"/>
    </row>
    <row r="3329" ht="12.75">
      <c r="D3329"/>
    </row>
    <row r="3330" ht="12.75">
      <c r="D3330"/>
    </row>
    <row r="3331" ht="12.75">
      <c r="D3331"/>
    </row>
    <row r="3332" ht="12.75">
      <c r="D3332"/>
    </row>
    <row r="3333" ht="12.75">
      <c r="D3333"/>
    </row>
    <row r="3334" ht="12.75">
      <c r="D3334"/>
    </row>
    <row r="3335" ht="12.75">
      <c r="D3335"/>
    </row>
    <row r="3336" ht="12.75">
      <c r="D3336"/>
    </row>
    <row r="3337" ht="12.75">
      <c r="D3337"/>
    </row>
    <row r="3338" ht="12.75">
      <c r="D3338"/>
    </row>
    <row r="3339" ht="12.75">
      <c r="D3339"/>
    </row>
    <row r="3340" ht="12.75">
      <c r="D3340"/>
    </row>
    <row r="3341" ht="12.75">
      <c r="D3341"/>
    </row>
    <row r="3342" ht="12.75">
      <c r="D3342"/>
    </row>
    <row r="3343" ht="12.75">
      <c r="D3343"/>
    </row>
    <row r="3344" ht="12.75">
      <c r="D3344"/>
    </row>
    <row r="3345" ht="12.75">
      <c r="D3345"/>
    </row>
    <row r="3346" ht="12.75">
      <c r="D3346"/>
    </row>
    <row r="3347" ht="12.75">
      <c r="D3347"/>
    </row>
    <row r="3348" ht="12.75">
      <c r="D3348"/>
    </row>
    <row r="3349" ht="12.75">
      <c r="D3349"/>
    </row>
    <row r="3350" ht="12.75">
      <c r="D3350"/>
    </row>
    <row r="3351" ht="12.75">
      <c r="D3351"/>
    </row>
    <row r="3352" ht="12.75">
      <c r="D3352"/>
    </row>
    <row r="3353" ht="12.75">
      <c r="D3353"/>
    </row>
    <row r="3354" ht="12.75">
      <c r="D3354"/>
    </row>
    <row r="3355" ht="12.75">
      <c r="D3355"/>
    </row>
    <row r="3356" ht="12.75">
      <c r="D3356"/>
    </row>
    <row r="3357" ht="12.75">
      <c r="D3357"/>
    </row>
    <row r="3358" ht="12.75">
      <c r="D3358"/>
    </row>
    <row r="3359" ht="12.75">
      <c r="D3359"/>
    </row>
    <row r="3360" ht="12.75">
      <c r="D3360"/>
    </row>
    <row r="3361" ht="12.75">
      <c r="D3361"/>
    </row>
    <row r="3362" ht="12.75">
      <c r="D3362"/>
    </row>
    <row r="3363" ht="12.75">
      <c r="D3363"/>
    </row>
    <row r="3364" ht="12.75">
      <c r="D3364"/>
    </row>
    <row r="3365" ht="12.75">
      <c r="D3365"/>
    </row>
    <row r="3366" ht="12.75">
      <c r="D3366"/>
    </row>
    <row r="3367" ht="12.75">
      <c r="D3367"/>
    </row>
    <row r="3368" ht="12.75">
      <c r="D3368"/>
    </row>
    <row r="3369" ht="12.75">
      <c r="D3369"/>
    </row>
    <row r="3370" ht="12.75">
      <c r="D3370"/>
    </row>
    <row r="3371" ht="12.75">
      <c r="D3371"/>
    </row>
    <row r="3372" ht="12.75">
      <c r="D3372"/>
    </row>
    <row r="3373" ht="12.75">
      <c r="D3373"/>
    </row>
    <row r="3374" ht="12.75">
      <c r="D3374"/>
    </row>
    <row r="3375" ht="12.75">
      <c r="D3375"/>
    </row>
    <row r="3376" ht="12.75">
      <c r="D3376"/>
    </row>
    <row r="3377" ht="12.75">
      <c r="D3377"/>
    </row>
    <row r="3378" ht="12.75">
      <c r="D3378"/>
    </row>
    <row r="3379" ht="12.75">
      <c r="D3379"/>
    </row>
    <row r="3380" ht="12.75">
      <c r="D3380"/>
    </row>
    <row r="3381" ht="12.75">
      <c r="D3381"/>
    </row>
    <row r="3382" ht="12.75">
      <c r="D3382"/>
    </row>
    <row r="3383" ht="12.75">
      <c r="D3383"/>
    </row>
    <row r="3384" ht="12.75">
      <c r="D3384"/>
    </row>
    <row r="3385" ht="12.75">
      <c r="D3385"/>
    </row>
    <row r="3386" ht="12.75">
      <c r="D3386"/>
    </row>
    <row r="3387" ht="12.75">
      <c r="D3387"/>
    </row>
    <row r="3388" ht="12.75">
      <c r="D3388"/>
    </row>
    <row r="3389" ht="12.75">
      <c r="D3389"/>
    </row>
    <row r="3390" ht="12.75">
      <c r="D3390"/>
    </row>
    <row r="3391" ht="12.75">
      <c r="D3391"/>
    </row>
    <row r="3392" ht="12.75">
      <c r="D3392"/>
    </row>
    <row r="3393" ht="12.75">
      <c r="D3393"/>
    </row>
    <row r="3394" ht="12.75">
      <c r="D3394"/>
    </row>
    <row r="3395" ht="12.75">
      <c r="D3395"/>
    </row>
    <row r="3396" ht="12.75">
      <c r="D3396"/>
    </row>
    <row r="3397" ht="12.75">
      <c r="D3397"/>
    </row>
    <row r="3398" ht="12.75">
      <c r="D3398"/>
    </row>
    <row r="3399" ht="12.75">
      <c r="D3399"/>
    </row>
    <row r="3400" ht="12.75">
      <c r="D3400"/>
    </row>
    <row r="3401" ht="12.75">
      <c r="D3401"/>
    </row>
    <row r="3402" ht="12.75">
      <c r="D3402"/>
    </row>
    <row r="3403" ht="12.75">
      <c r="D3403"/>
    </row>
    <row r="3404" ht="12.75">
      <c r="D3404"/>
    </row>
    <row r="3405" ht="12.75">
      <c r="D3405"/>
    </row>
    <row r="3406" ht="12.75">
      <c r="D3406"/>
    </row>
    <row r="3407" ht="12.75">
      <c r="D3407"/>
    </row>
    <row r="3408" ht="12.75">
      <c r="D3408"/>
    </row>
    <row r="3409" ht="12.75">
      <c r="D3409"/>
    </row>
    <row r="3410" ht="12.75">
      <c r="D3410"/>
    </row>
    <row r="3411" ht="12.75">
      <c r="D3411"/>
    </row>
    <row r="3412" ht="12.75">
      <c r="D3412"/>
    </row>
    <row r="3413" ht="12.75">
      <c r="D3413"/>
    </row>
    <row r="3414" ht="12.75">
      <c r="D3414"/>
    </row>
    <row r="3415" ht="12.75">
      <c r="D3415"/>
    </row>
    <row r="3416" ht="12.75">
      <c r="D3416"/>
    </row>
    <row r="3417" ht="12.75">
      <c r="D3417"/>
    </row>
    <row r="3418" ht="12.75">
      <c r="D3418"/>
    </row>
    <row r="3419" ht="12.75">
      <c r="D3419"/>
    </row>
    <row r="3420" ht="12.75">
      <c r="D3420"/>
    </row>
    <row r="3421" ht="12.75">
      <c r="D3421"/>
    </row>
    <row r="3422" ht="12.75">
      <c r="D3422"/>
    </row>
    <row r="3423" ht="12.75">
      <c r="D3423"/>
    </row>
    <row r="3424" ht="12.75">
      <c r="D3424"/>
    </row>
    <row r="3425" ht="12.75">
      <c r="D3425"/>
    </row>
    <row r="3426" ht="12.75">
      <c r="D3426"/>
    </row>
    <row r="3427" ht="12.75">
      <c r="D3427"/>
    </row>
    <row r="3428" ht="12.75">
      <c r="D3428"/>
    </row>
    <row r="3429" ht="12.75">
      <c r="D3429"/>
    </row>
    <row r="3430" ht="12.75">
      <c r="D3430"/>
    </row>
    <row r="3431" ht="12.75">
      <c r="D3431"/>
    </row>
    <row r="3432" ht="12.75">
      <c r="D3432"/>
    </row>
    <row r="3433" ht="12.75">
      <c r="D3433"/>
    </row>
    <row r="3434" ht="12.75">
      <c r="D3434"/>
    </row>
    <row r="3435" ht="12.75">
      <c r="D3435"/>
    </row>
    <row r="3436" ht="12.75">
      <c r="D3436"/>
    </row>
    <row r="3437" ht="12.75">
      <c r="D3437"/>
    </row>
    <row r="3438" ht="12.75">
      <c r="D3438"/>
    </row>
    <row r="3439" ht="12.75">
      <c r="D3439"/>
    </row>
    <row r="3440" ht="12.75">
      <c r="D3440"/>
    </row>
    <row r="3441" ht="12.75">
      <c r="D3441"/>
    </row>
    <row r="3442" ht="12.75">
      <c r="D3442"/>
    </row>
    <row r="3443" ht="12.75">
      <c r="D3443"/>
    </row>
    <row r="3444" ht="12.75">
      <c r="D3444"/>
    </row>
    <row r="3445" ht="12.75">
      <c r="D3445"/>
    </row>
    <row r="3446" ht="12.75">
      <c r="D3446"/>
    </row>
    <row r="3447" ht="12.75">
      <c r="D3447"/>
    </row>
    <row r="3448" ht="12.75">
      <c r="D3448"/>
    </row>
    <row r="3449" ht="12.75">
      <c r="D3449"/>
    </row>
    <row r="3450" ht="12.75">
      <c r="D3450"/>
    </row>
    <row r="3451" ht="12.75">
      <c r="D3451"/>
    </row>
    <row r="3452" ht="12.75">
      <c r="D3452"/>
    </row>
    <row r="3453" ht="12.75">
      <c r="D3453"/>
    </row>
    <row r="3454" ht="12.75">
      <c r="D3454"/>
    </row>
    <row r="3455" ht="12.75">
      <c r="D3455"/>
    </row>
    <row r="3456" ht="12.75">
      <c r="D3456"/>
    </row>
    <row r="3457" ht="12.75">
      <c r="D3457"/>
    </row>
    <row r="3458" ht="12.75">
      <c r="D3458"/>
    </row>
    <row r="3459" ht="12.75">
      <c r="D3459"/>
    </row>
    <row r="3460" ht="12.75">
      <c r="D3460"/>
    </row>
    <row r="3461" ht="12.75">
      <c r="D3461"/>
    </row>
    <row r="3462" ht="12.75">
      <c r="D3462"/>
    </row>
    <row r="3463" ht="12.75">
      <c r="D3463"/>
    </row>
    <row r="3464" ht="12.75">
      <c r="D3464"/>
    </row>
    <row r="3465" ht="12.75">
      <c r="D3465"/>
    </row>
    <row r="3466" ht="12.75">
      <c r="D3466"/>
    </row>
    <row r="3467" ht="12.75">
      <c r="D3467"/>
    </row>
    <row r="3468" ht="12.75">
      <c r="D3468"/>
    </row>
    <row r="3469" ht="12.75">
      <c r="D3469"/>
    </row>
    <row r="3470" ht="12.75">
      <c r="D3470"/>
    </row>
    <row r="3471" ht="12.75">
      <c r="D3471"/>
    </row>
    <row r="3472" ht="12.75">
      <c r="D3472"/>
    </row>
    <row r="3473" ht="12.75">
      <c r="D3473"/>
    </row>
    <row r="3474" ht="12.75">
      <c r="D3474"/>
    </row>
    <row r="3475" ht="12.75">
      <c r="D3475"/>
    </row>
    <row r="3476" ht="12.75">
      <c r="D3476"/>
    </row>
    <row r="3477" ht="12.75">
      <c r="D3477"/>
    </row>
    <row r="3478" ht="12.75">
      <c r="D3478"/>
    </row>
    <row r="3479" ht="12.75">
      <c r="D3479"/>
    </row>
    <row r="3480" ht="12.75">
      <c r="D3480"/>
    </row>
    <row r="3481" ht="12.75">
      <c r="D3481"/>
    </row>
    <row r="3482" ht="12.75">
      <c r="D3482"/>
    </row>
    <row r="3483" ht="12.75">
      <c r="D3483"/>
    </row>
    <row r="3484" ht="12.75">
      <c r="D3484"/>
    </row>
    <row r="3485" ht="12.75">
      <c r="D3485"/>
    </row>
    <row r="3486" ht="12.75">
      <c r="D3486"/>
    </row>
    <row r="3487" ht="12.75">
      <c r="D3487"/>
    </row>
    <row r="3488" ht="12.75">
      <c r="D3488"/>
    </row>
    <row r="3489" ht="12.75">
      <c r="D3489"/>
    </row>
    <row r="3490" ht="12.75">
      <c r="D3490"/>
    </row>
    <row r="3491" ht="12.75">
      <c r="D3491"/>
    </row>
    <row r="3492" ht="12.75">
      <c r="D3492"/>
    </row>
    <row r="3493" ht="12.75">
      <c r="D3493"/>
    </row>
    <row r="3494" ht="12.75">
      <c r="D3494"/>
    </row>
    <row r="3495" ht="12.75">
      <c r="D3495"/>
    </row>
    <row r="3496" ht="12.75">
      <c r="D3496"/>
    </row>
    <row r="3497" ht="12.75">
      <c r="D3497"/>
    </row>
    <row r="3498" ht="12.75">
      <c r="D3498"/>
    </row>
    <row r="3499" ht="12.75">
      <c r="D3499"/>
    </row>
    <row r="3500" ht="12.75">
      <c r="D3500"/>
    </row>
    <row r="3501" ht="12.75">
      <c r="D3501"/>
    </row>
    <row r="3502" ht="12.75">
      <c r="D3502"/>
    </row>
    <row r="3503" ht="12.75">
      <c r="D3503"/>
    </row>
    <row r="3504" ht="12.75">
      <c r="D3504"/>
    </row>
    <row r="3505" ht="12.75">
      <c r="D3505"/>
    </row>
    <row r="3506" ht="12.75">
      <c r="D3506"/>
    </row>
    <row r="3507" ht="12.75">
      <c r="D3507"/>
    </row>
    <row r="3508" ht="12.75">
      <c r="D3508"/>
    </row>
    <row r="3509" ht="12.75">
      <c r="D3509"/>
    </row>
    <row r="3510" ht="12.75">
      <c r="D3510"/>
    </row>
    <row r="3511" ht="12.75">
      <c r="D3511"/>
    </row>
    <row r="3512" ht="12.75">
      <c r="D3512"/>
    </row>
    <row r="3513" ht="12.75">
      <c r="D3513"/>
    </row>
    <row r="3514" ht="12.75">
      <c r="D3514"/>
    </row>
    <row r="3515" ht="12.75">
      <c r="D3515"/>
    </row>
    <row r="3516" ht="12.75">
      <c r="D3516"/>
    </row>
    <row r="3517" ht="12.75">
      <c r="D3517"/>
    </row>
    <row r="3518" ht="12.75">
      <c r="D3518"/>
    </row>
    <row r="3519" ht="12.75">
      <c r="D3519"/>
    </row>
    <row r="3520" ht="12.75">
      <c r="D3520"/>
    </row>
    <row r="3521" ht="12.75">
      <c r="D3521"/>
    </row>
    <row r="3522" ht="12.75">
      <c r="D3522"/>
    </row>
    <row r="3523" ht="12.75">
      <c r="D3523"/>
    </row>
    <row r="3524" ht="12.75">
      <c r="D3524"/>
    </row>
    <row r="3525" ht="12.75">
      <c r="D3525"/>
    </row>
    <row r="3526" ht="12.75">
      <c r="D3526"/>
    </row>
    <row r="3527" ht="12.75">
      <c r="D3527"/>
    </row>
    <row r="3528" ht="12.75">
      <c r="D3528"/>
    </row>
    <row r="3529" ht="12.75">
      <c r="D3529"/>
    </row>
    <row r="3530" ht="12.75">
      <c r="D3530"/>
    </row>
    <row r="3531" ht="12.75">
      <c r="D3531"/>
    </row>
    <row r="3532" ht="12.75">
      <c r="D3532"/>
    </row>
    <row r="3533" ht="12.75">
      <c r="D3533"/>
    </row>
    <row r="3534" ht="12.75">
      <c r="D3534"/>
    </row>
    <row r="3535" ht="12.75">
      <c r="D3535"/>
    </row>
    <row r="3536" ht="12.75">
      <c r="D3536"/>
    </row>
    <row r="3537" ht="12.75">
      <c r="D3537"/>
    </row>
    <row r="3538" ht="12.75">
      <c r="D3538"/>
    </row>
    <row r="3539" ht="12.75">
      <c r="D3539"/>
    </row>
    <row r="3540" ht="12.75">
      <c r="D3540"/>
    </row>
    <row r="3541" ht="12.75">
      <c r="D3541"/>
    </row>
    <row r="3542" ht="12.75">
      <c r="D3542"/>
    </row>
    <row r="3543" ht="12.75">
      <c r="D3543"/>
    </row>
    <row r="3544" ht="12.75">
      <c r="D3544"/>
    </row>
    <row r="3545" ht="12.75">
      <c r="D3545"/>
    </row>
    <row r="3546" ht="12.75">
      <c r="D3546"/>
    </row>
    <row r="3547" ht="12.75">
      <c r="D3547"/>
    </row>
    <row r="3548" ht="12.75">
      <c r="D3548"/>
    </row>
    <row r="3549" ht="12.75">
      <c r="D3549"/>
    </row>
    <row r="3550" ht="12.75">
      <c r="D3550"/>
    </row>
    <row r="3551" ht="12.75">
      <c r="D3551"/>
    </row>
    <row r="3552" ht="12.75">
      <c r="D3552"/>
    </row>
    <row r="3553" ht="12.75">
      <c r="D3553"/>
    </row>
    <row r="3554" ht="12.75">
      <c r="D3554"/>
    </row>
    <row r="3555" ht="12.75">
      <c r="D3555"/>
    </row>
    <row r="3556" ht="12.75">
      <c r="D3556"/>
    </row>
    <row r="3557" ht="12.75">
      <c r="D3557"/>
    </row>
    <row r="3558" ht="12.75">
      <c r="D3558"/>
    </row>
    <row r="3559" ht="12.75">
      <c r="D3559"/>
    </row>
    <row r="3560" ht="12.75">
      <c r="D3560"/>
    </row>
    <row r="3561" ht="12.75">
      <c r="D3561"/>
    </row>
    <row r="3562" ht="12.75">
      <c r="D3562"/>
    </row>
    <row r="3563" ht="12.75">
      <c r="D3563"/>
    </row>
    <row r="3564" ht="12.75">
      <c r="D3564"/>
    </row>
    <row r="3565" ht="12.75">
      <c r="D3565"/>
    </row>
    <row r="3566" ht="12.75">
      <c r="D3566"/>
    </row>
    <row r="3567" ht="12.75">
      <c r="D3567"/>
    </row>
    <row r="3568" ht="12.75">
      <c r="D3568"/>
    </row>
    <row r="3569" ht="12.75">
      <c r="D3569"/>
    </row>
    <row r="3570" ht="12.75">
      <c r="D3570"/>
    </row>
    <row r="3571" ht="12.75">
      <c r="D3571"/>
    </row>
    <row r="3572" ht="12.75">
      <c r="D3572"/>
    </row>
    <row r="3573" ht="12.75">
      <c r="D3573"/>
    </row>
    <row r="3574" ht="12.75">
      <c r="D3574"/>
    </row>
    <row r="3575" ht="12.75">
      <c r="D3575"/>
    </row>
    <row r="3576" ht="12.75">
      <c r="D3576"/>
    </row>
    <row r="3577" ht="12.75">
      <c r="D3577"/>
    </row>
    <row r="3578" ht="12.75">
      <c r="D3578"/>
    </row>
    <row r="3579" ht="12.75">
      <c r="D3579"/>
    </row>
    <row r="3580" ht="12.75">
      <c r="D3580"/>
    </row>
    <row r="3581" ht="12.75">
      <c r="D3581"/>
    </row>
    <row r="3582" ht="12.75">
      <c r="D3582"/>
    </row>
    <row r="3583" ht="12.75">
      <c r="D3583"/>
    </row>
    <row r="3584" ht="12.75">
      <c r="D3584"/>
    </row>
    <row r="3585" ht="12.75">
      <c r="D3585"/>
    </row>
    <row r="3586" ht="12.75">
      <c r="D3586"/>
    </row>
    <row r="3587" ht="12.75">
      <c r="D3587"/>
    </row>
    <row r="3588" ht="12.75">
      <c r="D3588"/>
    </row>
    <row r="3589" ht="12.75">
      <c r="D3589"/>
    </row>
    <row r="3590" ht="12.75">
      <c r="D3590"/>
    </row>
    <row r="3591" ht="12.75">
      <c r="D3591"/>
    </row>
    <row r="3592" ht="12.75">
      <c r="D3592"/>
    </row>
    <row r="3593" ht="12.75">
      <c r="D3593"/>
    </row>
    <row r="3594" ht="12.75">
      <c r="D3594"/>
    </row>
    <row r="3595" ht="12.75">
      <c r="D3595"/>
    </row>
    <row r="3596" ht="12.75">
      <c r="D3596"/>
    </row>
    <row r="3597" ht="12.75">
      <c r="D3597"/>
    </row>
    <row r="3598" ht="12.75">
      <c r="D3598"/>
    </row>
    <row r="3599" ht="12.75">
      <c r="D3599"/>
    </row>
    <row r="3600" ht="12.75">
      <c r="D3600"/>
    </row>
    <row r="3601" ht="12.75">
      <c r="D3601"/>
    </row>
    <row r="3602" ht="12.75">
      <c r="D3602"/>
    </row>
    <row r="3603" ht="12.75">
      <c r="D3603"/>
    </row>
    <row r="3604" ht="12.75">
      <c r="D3604"/>
    </row>
    <row r="3605" ht="12.75">
      <c r="D3605"/>
    </row>
    <row r="3606" ht="12.75">
      <c r="D3606"/>
    </row>
    <row r="3607" ht="12.75">
      <c r="D3607"/>
    </row>
    <row r="3608" ht="12.75">
      <c r="D3608"/>
    </row>
    <row r="3609" ht="12.75">
      <c r="D3609"/>
    </row>
    <row r="3610" ht="12.75">
      <c r="D3610"/>
    </row>
    <row r="3611" ht="12.75">
      <c r="D3611"/>
    </row>
    <row r="3612" ht="12.75">
      <c r="D3612"/>
    </row>
    <row r="3613" ht="12.75">
      <c r="D3613"/>
    </row>
    <row r="3614" ht="12.75">
      <c r="D3614"/>
    </row>
    <row r="3615" ht="12.75">
      <c r="D3615"/>
    </row>
    <row r="3616" ht="12.75">
      <c r="D3616"/>
    </row>
    <row r="3617" ht="12.75">
      <c r="D3617"/>
    </row>
    <row r="3618" ht="12.75">
      <c r="D3618"/>
    </row>
    <row r="3619" ht="12.75">
      <c r="D3619"/>
    </row>
    <row r="3620" ht="12.75">
      <c r="D3620"/>
    </row>
    <row r="3621" ht="12.75">
      <c r="D3621"/>
    </row>
    <row r="3622" ht="12.75">
      <c r="D3622"/>
    </row>
    <row r="3623" ht="12.75">
      <c r="D3623"/>
    </row>
    <row r="3624" ht="12.75">
      <c r="D3624"/>
    </row>
    <row r="3625" ht="12.75">
      <c r="D3625"/>
    </row>
    <row r="3626" ht="12.75">
      <c r="D3626"/>
    </row>
    <row r="3627" ht="12.75">
      <c r="D3627"/>
    </row>
    <row r="3628" ht="12.75">
      <c r="D3628"/>
    </row>
    <row r="3629" ht="12.75">
      <c r="D3629"/>
    </row>
    <row r="3630" ht="12.75">
      <c r="D3630"/>
    </row>
    <row r="3631" ht="12.75">
      <c r="D3631"/>
    </row>
    <row r="3632" ht="12.75">
      <c r="D3632"/>
    </row>
    <row r="3633" ht="12.75">
      <c r="D3633"/>
    </row>
    <row r="3634" ht="12.75">
      <c r="D3634"/>
    </row>
    <row r="3635" ht="12.75">
      <c r="D3635"/>
    </row>
    <row r="3636" ht="12.75">
      <c r="D3636"/>
    </row>
    <row r="3637" ht="12.75">
      <c r="D3637"/>
    </row>
    <row r="3638" ht="12.75">
      <c r="D3638"/>
    </row>
    <row r="3639" ht="12.75">
      <c r="D3639"/>
    </row>
    <row r="3640" ht="12.75">
      <c r="D3640"/>
    </row>
    <row r="3641" ht="12.75">
      <c r="D3641"/>
    </row>
    <row r="3642" ht="12.75">
      <c r="D3642"/>
    </row>
    <row r="3643" ht="12.75">
      <c r="D3643"/>
    </row>
    <row r="3644" ht="12.75">
      <c r="D3644"/>
    </row>
    <row r="3645" ht="12.75">
      <c r="D3645"/>
    </row>
    <row r="3646" ht="12.75">
      <c r="D3646"/>
    </row>
    <row r="3647" ht="12.75">
      <c r="D3647"/>
    </row>
    <row r="3648" ht="12.75">
      <c r="D3648"/>
    </row>
    <row r="3649" ht="12.75">
      <c r="D3649"/>
    </row>
    <row r="3650" ht="12.75">
      <c r="D3650"/>
    </row>
    <row r="3651" ht="12.75">
      <c r="D3651"/>
    </row>
    <row r="3652" ht="12.75">
      <c r="D3652"/>
    </row>
    <row r="3653" ht="12.75">
      <c r="D3653"/>
    </row>
    <row r="3654" ht="12.75">
      <c r="D3654"/>
    </row>
    <row r="3655" ht="12.75">
      <c r="D3655"/>
    </row>
    <row r="3656" ht="12.75">
      <c r="D3656"/>
    </row>
    <row r="3657" ht="12.75">
      <c r="D3657"/>
    </row>
    <row r="3658" ht="12.75">
      <c r="D3658"/>
    </row>
    <row r="3659" ht="12.75">
      <c r="D3659"/>
    </row>
    <row r="3660" ht="12.75">
      <c r="D3660"/>
    </row>
    <row r="3661" ht="12.75">
      <c r="D3661"/>
    </row>
    <row r="3662" ht="12.75">
      <c r="D3662"/>
    </row>
    <row r="3663" ht="12.75">
      <c r="D3663"/>
    </row>
    <row r="3664" ht="12.75">
      <c r="D3664"/>
    </row>
    <row r="3665" ht="12.75">
      <c r="D3665"/>
    </row>
    <row r="3666" ht="12.75">
      <c r="D3666"/>
    </row>
    <row r="3667" ht="12.75">
      <c r="D3667"/>
    </row>
    <row r="3668" ht="12.75">
      <c r="D3668"/>
    </row>
    <row r="3669" ht="12.75">
      <c r="D3669"/>
    </row>
    <row r="3670" ht="12.75">
      <c r="D3670"/>
    </row>
    <row r="3671" ht="12.75">
      <c r="D3671"/>
    </row>
    <row r="3672" ht="12.75">
      <c r="D3672"/>
    </row>
    <row r="3673" ht="12.75">
      <c r="D3673"/>
    </row>
    <row r="3674" ht="12.75">
      <c r="D3674"/>
    </row>
    <row r="3675" ht="12.75">
      <c r="D3675"/>
    </row>
    <row r="3676" ht="12.75">
      <c r="D3676"/>
    </row>
    <row r="3677" ht="12.75">
      <c r="D3677"/>
    </row>
    <row r="3678" ht="12.75">
      <c r="D3678"/>
    </row>
    <row r="3679" ht="12.75">
      <c r="D3679"/>
    </row>
    <row r="3680" ht="12.75">
      <c r="D3680"/>
    </row>
    <row r="3681" ht="12.75">
      <c r="D3681"/>
    </row>
    <row r="3682" ht="12.75">
      <c r="D3682"/>
    </row>
    <row r="3683" ht="12.75">
      <c r="D3683"/>
    </row>
    <row r="3684" ht="12.75">
      <c r="D3684"/>
    </row>
    <row r="3685" ht="12.75">
      <c r="D3685"/>
    </row>
    <row r="3686" ht="12.75">
      <c r="D3686"/>
    </row>
    <row r="3687" ht="12.75">
      <c r="D3687"/>
    </row>
    <row r="3688" ht="12.75">
      <c r="D3688"/>
    </row>
    <row r="3689" ht="12.75">
      <c r="D3689"/>
    </row>
    <row r="3690" ht="12.75">
      <c r="D3690"/>
    </row>
    <row r="3691" ht="12.75">
      <c r="D3691"/>
    </row>
    <row r="3692" ht="12.75">
      <c r="D3692"/>
    </row>
    <row r="3693" ht="12.75">
      <c r="D3693"/>
    </row>
    <row r="3694" ht="12.75">
      <c r="D3694"/>
    </row>
    <row r="3695" ht="12.75">
      <c r="D3695"/>
    </row>
    <row r="3696" ht="12.75">
      <c r="D3696"/>
    </row>
    <row r="3697" ht="12.75">
      <c r="D3697"/>
    </row>
    <row r="3698" ht="12.75">
      <c r="D3698"/>
    </row>
    <row r="3699" ht="12.75">
      <c r="D3699"/>
    </row>
    <row r="3700" ht="12.75">
      <c r="D3700"/>
    </row>
    <row r="3701" ht="12.75">
      <c r="D3701"/>
    </row>
    <row r="3702" ht="12.75">
      <c r="D3702"/>
    </row>
    <row r="3703" ht="12.75">
      <c r="D3703"/>
    </row>
    <row r="3704" ht="12.75">
      <c r="D3704"/>
    </row>
    <row r="3705" ht="12.75">
      <c r="D3705"/>
    </row>
    <row r="3706" ht="12.75">
      <c r="D3706"/>
    </row>
    <row r="3707" ht="12.75">
      <c r="D3707"/>
    </row>
    <row r="3708" ht="12.75">
      <c r="D3708"/>
    </row>
    <row r="3709" ht="12.75">
      <c r="D3709"/>
    </row>
    <row r="3710" ht="12.75">
      <c r="D3710"/>
    </row>
    <row r="3711" ht="12.75">
      <c r="D3711"/>
    </row>
    <row r="3712" ht="12.75">
      <c r="D3712"/>
    </row>
    <row r="3713" ht="12.75">
      <c r="D3713"/>
    </row>
    <row r="3714" ht="12.75">
      <c r="D3714"/>
    </row>
    <row r="3715" ht="12.75">
      <c r="D3715"/>
    </row>
    <row r="3716" ht="12.75">
      <c r="D3716"/>
    </row>
    <row r="3717" ht="12.75">
      <c r="D3717"/>
    </row>
    <row r="3718" ht="12.75">
      <c r="D3718"/>
    </row>
    <row r="3719" ht="12.75">
      <c r="D3719"/>
    </row>
    <row r="3720" ht="12.75">
      <c r="D3720"/>
    </row>
    <row r="3721" ht="12.75">
      <c r="D3721"/>
    </row>
    <row r="3722" ht="12.75">
      <c r="D3722"/>
    </row>
    <row r="3723" ht="12.75">
      <c r="D3723"/>
    </row>
    <row r="3724" ht="12.75">
      <c r="D3724"/>
    </row>
    <row r="3725" ht="12.75">
      <c r="D3725"/>
    </row>
    <row r="3726" ht="12.75">
      <c r="D3726"/>
    </row>
    <row r="3727" ht="12.75">
      <c r="D3727"/>
    </row>
    <row r="3728" ht="12.75">
      <c r="D3728"/>
    </row>
    <row r="3729" ht="12.75">
      <c r="D3729"/>
    </row>
    <row r="3730" ht="12.75">
      <c r="D3730"/>
    </row>
    <row r="3731" ht="12.75">
      <c r="D3731"/>
    </row>
    <row r="3732" ht="12.75">
      <c r="D3732"/>
    </row>
    <row r="3733" ht="12.75">
      <c r="D3733"/>
    </row>
    <row r="3734" ht="12.75">
      <c r="D3734"/>
    </row>
    <row r="3735" ht="12.75">
      <c r="D3735"/>
    </row>
    <row r="3736" ht="12.75">
      <c r="D3736"/>
    </row>
    <row r="3737" ht="12.75">
      <c r="D3737"/>
    </row>
    <row r="3738" ht="12.75">
      <c r="D3738"/>
    </row>
    <row r="3739" ht="12.75">
      <c r="D3739"/>
    </row>
    <row r="3740" ht="12.75">
      <c r="D3740"/>
    </row>
    <row r="3741" ht="12.75">
      <c r="D3741"/>
    </row>
    <row r="3742" ht="12.75">
      <c r="D3742"/>
    </row>
    <row r="3743" ht="12.75">
      <c r="D3743"/>
    </row>
    <row r="3744" ht="12.75">
      <c r="D3744"/>
    </row>
    <row r="3745" ht="12.75">
      <c r="D3745"/>
    </row>
    <row r="3746" ht="12.75">
      <c r="D3746"/>
    </row>
    <row r="3747" ht="12.75">
      <c r="D3747"/>
    </row>
    <row r="3748" ht="12.75">
      <c r="D3748"/>
    </row>
    <row r="3749" ht="12.75">
      <c r="D3749"/>
    </row>
    <row r="3750" ht="12.75">
      <c r="D3750"/>
    </row>
    <row r="3751" ht="12.75">
      <c r="D3751"/>
    </row>
    <row r="3752" ht="12.75">
      <c r="D3752"/>
    </row>
    <row r="3753" ht="12.75">
      <c r="D3753"/>
    </row>
    <row r="3754" ht="12.75">
      <c r="D3754"/>
    </row>
    <row r="3755" ht="12.75">
      <c r="D3755"/>
    </row>
    <row r="3756" ht="12.75">
      <c r="D3756"/>
    </row>
    <row r="3757" ht="12.75">
      <c r="D3757"/>
    </row>
    <row r="3758" ht="12.75">
      <c r="D3758"/>
    </row>
    <row r="3759" ht="12.75">
      <c r="D3759"/>
    </row>
    <row r="3760" ht="12.75">
      <c r="D3760"/>
    </row>
    <row r="3761" ht="12.75">
      <c r="D3761"/>
    </row>
    <row r="3762" ht="12.75">
      <c r="D3762"/>
    </row>
    <row r="3763" ht="12.75">
      <c r="D3763"/>
    </row>
    <row r="3764" ht="12.75">
      <c r="D3764"/>
    </row>
    <row r="3765" ht="12.75">
      <c r="D3765"/>
    </row>
    <row r="3766" ht="12.75">
      <c r="D3766"/>
    </row>
    <row r="3767" ht="12.75">
      <c r="D3767"/>
    </row>
    <row r="3768" ht="12.75">
      <c r="D3768"/>
    </row>
    <row r="3769" ht="12.75">
      <c r="D3769"/>
    </row>
    <row r="3770" ht="12.75">
      <c r="D3770"/>
    </row>
    <row r="3771" ht="12.75">
      <c r="D3771"/>
    </row>
    <row r="3772" ht="12.75">
      <c r="D3772"/>
    </row>
    <row r="3773" ht="12.75">
      <c r="D3773"/>
    </row>
    <row r="3774" ht="12.75">
      <c r="D3774"/>
    </row>
    <row r="3775" ht="12.75">
      <c r="D3775"/>
    </row>
    <row r="3776" ht="12.75">
      <c r="D3776"/>
    </row>
    <row r="3777" ht="12.75">
      <c r="D3777"/>
    </row>
    <row r="3778" ht="12.75">
      <c r="D3778"/>
    </row>
    <row r="3779" ht="12.75">
      <c r="D3779"/>
    </row>
    <row r="3780" ht="12.75">
      <c r="D3780"/>
    </row>
    <row r="3781" ht="12.75">
      <c r="D3781"/>
    </row>
    <row r="3782" ht="12.75">
      <c r="D3782"/>
    </row>
    <row r="3783" ht="12.75">
      <c r="D3783"/>
    </row>
    <row r="3784" ht="12.75">
      <c r="D3784"/>
    </row>
    <row r="3785" ht="12.75">
      <c r="D3785"/>
    </row>
    <row r="3786" ht="12.75">
      <c r="D3786"/>
    </row>
    <row r="3787" ht="12.75">
      <c r="D3787"/>
    </row>
    <row r="3788" ht="12.75">
      <c r="D3788"/>
    </row>
    <row r="3789" ht="12.75">
      <c r="D3789"/>
    </row>
    <row r="3790" ht="12.75">
      <c r="D3790"/>
    </row>
    <row r="3791" ht="12.75">
      <c r="D3791"/>
    </row>
    <row r="3792" ht="12.75">
      <c r="D3792"/>
    </row>
    <row r="3793" ht="12.75">
      <c r="D3793"/>
    </row>
    <row r="3794" ht="12.75">
      <c r="D3794"/>
    </row>
    <row r="3795" ht="12.75">
      <c r="D3795"/>
    </row>
    <row r="3796" ht="12.75">
      <c r="D3796"/>
    </row>
    <row r="3797" ht="12.75">
      <c r="D3797"/>
    </row>
    <row r="3798" ht="12.75">
      <c r="D3798"/>
    </row>
    <row r="3799" ht="12.75">
      <c r="D3799"/>
    </row>
    <row r="3800" ht="12.75">
      <c r="D3800"/>
    </row>
    <row r="3801" ht="12.75">
      <c r="D3801"/>
    </row>
    <row r="3802" ht="12.75">
      <c r="D3802"/>
    </row>
    <row r="3803" ht="12.75">
      <c r="D3803"/>
    </row>
    <row r="3804" ht="12.75">
      <c r="D3804"/>
    </row>
    <row r="3805" ht="12.75">
      <c r="D3805"/>
    </row>
    <row r="3806" ht="12.75">
      <c r="D3806"/>
    </row>
    <row r="3807" ht="12.75">
      <c r="D3807"/>
    </row>
    <row r="3808" ht="12.75">
      <c r="D3808"/>
    </row>
    <row r="3809" ht="12.75">
      <c r="D3809"/>
    </row>
    <row r="3810" ht="12.75">
      <c r="D3810"/>
    </row>
    <row r="3811" ht="12.75">
      <c r="D3811"/>
    </row>
    <row r="3812" ht="12.75">
      <c r="D3812"/>
    </row>
    <row r="3813" ht="12.75">
      <c r="D3813"/>
    </row>
    <row r="3814" ht="12.75">
      <c r="D3814"/>
    </row>
    <row r="3815" ht="12.75">
      <c r="D3815"/>
    </row>
    <row r="3816" ht="12.75">
      <c r="D3816"/>
    </row>
    <row r="3817" ht="12.75">
      <c r="D3817"/>
    </row>
    <row r="3818" ht="12.75">
      <c r="D3818"/>
    </row>
    <row r="3819" ht="12.75">
      <c r="D3819"/>
    </row>
    <row r="3820" ht="12.75">
      <c r="D3820"/>
    </row>
    <row r="3821" ht="12.75">
      <c r="D3821"/>
    </row>
    <row r="3822" ht="12.75">
      <c r="D3822"/>
    </row>
    <row r="3823" ht="12.75">
      <c r="D3823"/>
    </row>
    <row r="3824" ht="12.75">
      <c r="D3824"/>
    </row>
    <row r="3825" ht="12.75">
      <c r="D3825"/>
    </row>
    <row r="3826" ht="12.75">
      <c r="D3826"/>
    </row>
    <row r="3827" ht="12.75">
      <c r="D3827"/>
    </row>
    <row r="3828" ht="12.75">
      <c r="D3828"/>
    </row>
    <row r="3829" ht="12.75">
      <c r="D3829"/>
    </row>
    <row r="3830" ht="12.75">
      <c r="D3830"/>
    </row>
    <row r="3831" ht="12.75">
      <c r="D3831"/>
    </row>
    <row r="3832" ht="12.75">
      <c r="D3832"/>
    </row>
    <row r="3833" ht="12.75">
      <c r="D3833"/>
    </row>
    <row r="3834" ht="12.75">
      <c r="D3834"/>
    </row>
    <row r="3835" ht="12.75">
      <c r="D3835"/>
    </row>
    <row r="3836" ht="12.75">
      <c r="D3836"/>
    </row>
    <row r="3837" ht="12.75">
      <c r="D3837"/>
    </row>
    <row r="3838" ht="12.75">
      <c r="D3838"/>
    </row>
    <row r="3839" ht="12.75">
      <c r="D3839"/>
    </row>
    <row r="3840" ht="12.75">
      <c r="D3840"/>
    </row>
    <row r="3841" ht="12.75">
      <c r="D3841"/>
    </row>
    <row r="3842" ht="12.75">
      <c r="D3842"/>
    </row>
    <row r="3843" ht="12.75">
      <c r="D3843"/>
    </row>
    <row r="3844" ht="12.75">
      <c r="D3844"/>
    </row>
    <row r="3845" ht="12.75">
      <c r="D3845"/>
    </row>
    <row r="3846" ht="12.75">
      <c r="D3846"/>
    </row>
    <row r="3847" ht="12.75">
      <c r="D3847"/>
    </row>
    <row r="3848" ht="12.75">
      <c r="D3848"/>
    </row>
    <row r="3849" ht="12.75">
      <c r="D3849"/>
    </row>
    <row r="3850" ht="12.75">
      <c r="D3850"/>
    </row>
    <row r="3851" ht="12.75">
      <c r="D3851"/>
    </row>
    <row r="3852" ht="12.75">
      <c r="D3852"/>
    </row>
    <row r="3853" ht="12.75">
      <c r="D3853"/>
    </row>
    <row r="3854" ht="12.75">
      <c r="D3854"/>
    </row>
    <row r="3855" ht="12.75">
      <c r="D3855"/>
    </row>
    <row r="3856" ht="12.75">
      <c r="D3856"/>
    </row>
    <row r="3857" ht="12.75">
      <c r="D3857"/>
    </row>
    <row r="3858" ht="12.75">
      <c r="D3858"/>
    </row>
    <row r="3859" ht="12.75">
      <c r="D3859"/>
    </row>
    <row r="3860" ht="12.75">
      <c r="D3860"/>
    </row>
    <row r="3861" ht="12.75">
      <c r="D3861"/>
    </row>
    <row r="3862" ht="12.75">
      <c r="D3862"/>
    </row>
    <row r="3863" ht="12.75">
      <c r="D3863"/>
    </row>
    <row r="3864" ht="12.75">
      <c r="D3864"/>
    </row>
    <row r="3865" ht="12.75">
      <c r="D3865"/>
    </row>
    <row r="3866" ht="12.75">
      <c r="D3866"/>
    </row>
    <row r="3867" ht="12.75">
      <c r="D3867"/>
    </row>
    <row r="3868" ht="12.75">
      <c r="D3868"/>
    </row>
    <row r="3869" ht="12.75">
      <c r="D3869"/>
    </row>
    <row r="3870" ht="12.75">
      <c r="D3870"/>
    </row>
    <row r="3871" ht="12.75">
      <c r="D3871"/>
    </row>
    <row r="3872" ht="12.75">
      <c r="D3872"/>
    </row>
    <row r="3873" ht="12.75">
      <c r="D3873"/>
    </row>
    <row r="3874" ht="12.75">
      <c r="D3874"/>
    </row>
    <row r="3875" ht="12.75">
      <c r="D3875"/>
    </row>
    <row r="3876" ht="12.75">
      <c r="D3876"/>
    </row>
    <row r="3877" ht="12.75">
      <c r="D3877"/>
    </row>
    <row r="3878" ht="12.75">
      <c r="D3878"/>
    </row>
    <row r="3879" ht="12.75">
      <c r="D3879"/>
    </row>
    <row r="3880" ht="12.75">
      <c r="D3880"/>
    </row>
    <row r="3881" ht="12.75">
      <c r="D3881"/>
    </row>
    <row r="3882" ht="12.75">
      <c r="D3882"/>
    </row>
    <row r="3883" ht="12.75">
      <c r="D3883"/>
    </row>
    <row r="3884" ht="12.75">
      <c r="D3884"/>
    </row>
    <row r="3885" ht="12.75">
      <c r="D3885"/>
    </row>
    <row r="3886" ht="12.75">
      <c r="D3886"/>
    </row>
    <row r="3887" ht="12.75">
      <c r="D3887"/>
    </row>
    <row r="3888" ht="12.75">
      <c r="D3888"/>
    </row>
    <row r="3889" ht="12.75">
      <c r="D3889"/>
    </row>
    <row r="3890" ht="12.75">
      <c r="D3890"/>
    </row>
    <row r="3891" ht="12.75">
      <c r="D3891"/>
    </row>
    <row r="3892" ht="12.75">
      <c r="D3892"/>
    </row>
    <row r="3893" ht="12.75">
      <c r="D3893"/>
    </row>
    <row r="3894" ht="12.75">
      <c r="D3894"/>
    </row>
    <row r="3895" ht="12.75">
      <c r="D3895"/>
    </row>
    <row r="3896" ht="12.75">
      <c r="D3896"/>
    </row>
    <row r="3897" ht="12.75">
      <c r="D3897"/>
    </row>
    <row r="3898" ht="12.75">
      <c r="D3898"/>
    </row>
    <row r="3899" ht="12.75">
      <c r="D3899"/>
    </row>
    <row r="3900" ht="12.75">
      <c r="D3900"/>
    </row>
    <row r="3901" ht="12.75">
      <c r="D3901"/>
    </row>
    <row r="3902" ht="12.75">
      <c r="D3902"/>
    </row>
    <row r="3903" ht="12.75">
      <c r="D3903"/>
    </row>
    <row r="3904" ht="12.75">
      <c r="D3904"/>
    </row>
    <row r="3905" ht="12.75">
      <c r="D3905"/>
    </row>
    <row r="3906" ht="12.75">
      <c r="D3906"/>
    </row>
    <row r="3907" ht="12.75">
      <c r="D3907"/>
    </row>
    <row r="3908" ht="12.75">
      <c r="D3908"/>
    </row>
    <row r="3909" ht="12.75">
      <c r="D3909"/>
    </row>
    <row r="3910" ht="12.75">
      <c r="D3910"/>
    </row>
    <row r="3911" ht="12.75">
      <c r="D3911"/>
    </row>
    <row r="3912" ht="12.75">
      <c r="D3912"/>
    </row>
    <row r="3913" ht="12.75">
      <c r="D3913"/>
    </row>
    <row r="3914" ht="12.75">
      <c r="D3914"/>
    </row>
    <row r="3915" ht="12.75">
      <c r="D3915"/>
    </row>
    <row r="3916" ht="12.75">
      <c r="D3916"/>
    </row>
    <row r="3917" ht="12.75">
      <c r="D3917"/>
    </row>
    <row r="3918" ht="12.75">
      <c r="D3918"/>
    </row>
    <row r="3919" ht="12.75">
      <c r="D3919"/>
    </row>
    <row r="3920" ht="12.75">
      <c r="D3920"/>
    </row>
    <row r="3921" ht="12.75">
      <c r="D3921"/>
    </row>
    <row r="3922" ht="12.75">
      <c r="D3922"/>
    </row>
    <row r="3923" ht="12.75">
      <c r="D3923"/>
    </row>
    <row r="3924" ht="12.75">
      <c r="D3924"/>
    </row>
    <row r="3925" ht="12.75">
      <c r="D3925"/>
    </row>
    <row r="3926" ht="12.75">
      <c r="D3926"/>
    </row>
    <row r="3927" ht="12.75">
      <c r="D3927"/>
    </row>
    <row r="3928" ht="12.75">
      <c r="D3928"/>
    </row>
    <row r="3929" ht="12.75">
      <c r="D3929"/>
    </row>
    <row r="3930" ht="12.75">
      <c r="D3930"/>
    </row>
    <row r="3931" ht="12.75">
      <c r="D3931"/>
    </row>
    <row r="3932" ht="12.75">
      <c r="D3932"/>
    </row>
    <row r="3933" ht="12.75">
      <c r="D3933"/>
    </row>
    <row r="3934" ht="12.75">
      <c r="D3934"/>
    </row>
    <row r="3935" ht="12.75">
      <c r="D3935"/>
    </row>
    <row r="3936" ht="12.75">
      <c r="D3936"/>
    </row>
    <row r="3937" ht="12.75">
      <c r="D3937"/>
    </row>
    <row r="3938" ht="12.75">
      <c r="D3938"/>
    </row>
    <row r="3939" ht="12.75">
      <c r="D3939"/>
    </row>
    <row r="3940" ht="12.75">
      <c r="D3940"/>
    </row>
    <row r="3941" ht="12.75">
      <c r="D3941"/>
    </row>
    <row r="3942" ht="12.75">
      <c r="D3942"/>
    </row>
    <row r="3943" ht="12.75">
      <c r="D3943"/>
    </row>
    <row r="3944" ht="12.75">
      <c r="D3944"/>
    </row>
    <row r="3945" ht="12.75">
      <c r="D3945"/>
    </row>
    <row r="3946" ht="12.75">
      <c r="D3946"/>
    </row>
    <row r="3947" ht="12.75">
      <c r="D3947"/>
    </row>
    <row r="3948" ht="12.75">
      <c r="D3948"/>
    </row>
    <row r="3949" ht="12.75">
      <c r="D3949"/>
    </row>
    <row r="3950" ht="12.75">
      <c r="D3950"/>
    </row>
    <row r="3951" ht="12.75">
      <c r="D3951"/>
    </row>
    <row r="3952" ht="12.75">
      <c r="D3952"/>
    </row>
    <row r="3953" ht="12.75">
      <c r="D3953"/>
    </row>
    <row r="3954" ht="12.75">
      <c r="D3954"/>
    </row>
    <row r="3955" ht="12.75">
      <c r="D3955"/>
    </row>
    <row r="3956" ht="12.75">
      <c r="D3956"/>
    </row>
    <row r="3957" ht="12.75">
      <c r="D3957"/>
    </row>
    <row r="3958" ht="12.75">
      <c r="D3958"/>
    </row>
    <row r="3959" ht="12.75">
      <c r="D3959"/>
    </row>
    <row r="3960" ht="12.75">
      <c r="D3960"/>
    </row>
    <row r="3961" ht="12.75">
      <c r="D3961"/>
    </row>
    <row r="3962" ht="12.75">
      <c r="D3962"/>
    </row>
    <row r="3963" ht="12.75">
      <c r="D3963"/>
    </row>
    <row r="3964" ht="12.75">
      <c r="D3964"/>
    </row>
    <row r="3965" ht="12.75">
      <c r="D3965"/>
    </row>
    <row r="3966" ht="12.75">
      <c r="D3966"/>
    </row>
    <row r="3967" ht="12.75">
      <c r="D3967"/>
    </row>
    <row r="3968" ht="12.75">
      <c r="D3968"/>
    </row>
    <row r="3969" ht="12.75">
      <c r="D3969"/>
    </row>
    <row r="3970" ht="12.75">
      <c r="D3970"/>
    </row>
    <row r="3971" ht="12.75">
      <c r="D3971"/>
    </row>
    <row r="3972" ht="12.75">
      <c r="D3972"/>
    </row>
    <row r="3973" ht="12.75">
      <c r="D3973"/>
    </row>
    <row r="3974" ht="12.75">
      <c r="D3974"/>
    </row>
    <row r="3975" ht="12.75">
      <c r="D3975"/>
    </row>
    <row r="3976" ht="12.75">
      <c r="D3976"/>
    </row>
    <row r="3977" ht="12.75">
      <c r="D3977"/>
    </row>
    <row r="3978" ht="12.75">
      <c r="D3978"/>
    </row>
    <row r="3979" ht="12.75">
      <c r="D3979"/>
    </row>
    <row r="3980" ht="12.75">
      <c r="D3980"/>
    </row>
    <row r="3981" ht="12.75">
      <c r="D3981"/>
    </row>
    <row r="3982" ht="12.75">
      <c r="D3982"/>
    </row>
    <row r="3983" ht="12.75">
      <c r="D3983"/>
    </row>
    <row r="3984" ht="12.75">
      <c r="D3984"/>
    </row>
    <row r="3985" ht="12.75">
      <c r="D3985"/>
    </row>
    <row r="3986" ht="12.75">
      <c r="D3986"/>
    </row>
    <row r="3987" ht="12.75">
      <c r="D3987"/>
    </row>
    <row r="3988" ht="12.75">
      <c r="D3988"/>
    </row>
    <row r="3989" ht="12.75">
      <c r="D3989"/>
    </row>
    <row r="3990" ht="12.75">
      <c r="D3990"/>
    </row>
    <row r="3991" ht="12.75">
      <c r="D3991"/>
    </row>
    <row r="3992" ht="12.75">
      <c r="D3992"/>
    </row>
    <row r="3993" ht="12.75">
      <c r="D3993"/>
    </row>
    <row r="3994" ht="12.75">
      <c r="D3994"/>
    </row>
    <row r="3995" ht="12.75">
      <c r="D3995"/>
    </row>
    <row r="3996" ht="12.75">
      <c r="D3996"/>
    </row>
    <row r="3997" ht="12.75">
      <c r="D3997"/>
    </row>
    <row r="3998" ht="12.75">
      <c r="D3998"/>
    </row>
    <row r="3999" ht="12.75">
      <c r="D3999"/>
    </row>
    <row r="4000" ht="12.75">
      <c r="D4000"/>
    </row>
    <row r="4001" ht="12.75">
      <c r="D4001"/>
    </row>
    <row r="4002" ht="12.75">
      <c r="D4002"/>
    </row>
    <row r="4003" ht="12.75">
      <c r="D4003"/>
    </row>
    <row r="4004" ht="12.75">
      <c r="D4004"/>
    </row>
    <row r="4005" ht="12.75">
      <c r="D4005"/>
    </row>
    <row r="4006" ht="12.75">
      <c r="D4006"/>
    </row>
    <row r="4007" ht="12.75">
      <c r="D4007"/>
    </row>
    <row r="4008" ht="12.75">
      <c r="D4008"/>
    </row>
    <row r="4009" ht="12.75">
      <c r="D4009"/>
    </row>
    <row r="4010" ht="12.75">
      <c r="D4010"/>
    </row>
    <row r="4011" ht="12.75">
      <c r="D4011"/>
    </row>
    <row r="4012" ht="12.75">
      <c r="D4012"/>
    </row>
    <row r="4013" ht="12.75">
      <c r="D4013"/>
    </row>
    <row r="4014" ht="12.75">
      <c r="D4014"/>
    </row>
    <row r="4015" ht="12.75">
      <c r="D4015"/>
    </row>
    <row r="4016" ht="12.75">
      <c r="D4016"/>
    </row>
    <row r="4017" ht="12.75">
      <c r="D4017"/>
    </row>
    <row r="4018" ht="12.75">
      <c r="D4018"/>
    </row>
    <row r="4019" ht="12.75">
      <c r="D4019"/>
    </row>
    <row r="4020" ht="12.75">
      <c r="D4020"/>
    </row>
    <row r="4021" ht="12.75">
      <c r="D4021"/>
    </row>
    <row r="4022" ht="12.75">
      <c r="D4022"/>
    </row>
    <row r="4023" ht="12.75">
      <c r="D4023"/>
    </row>
    <row r="4024" ht="12.75">
      <c r="D4024"/>
    </row>
    <row r="4025" ht="12.75">
      <c r="D4025"/>
    </row>
    <row r="4026" ht="12.75">
      <c r="D4026"/>
    </row>
    <row r="4027" ht="12.75">
      <c r="D4027"/>
    </row>
    <row r="4028" ht="12.75">
      <c r="D4028"/>
    </row>
    <row r="4029" ht="12.75">
      <c r="D4029"/>
    </row>
    <row r="4030" ht="12.75">
      <c r="D4030"/>
    </row>
    <row r="4031" ht="12.75">
      <c r="D4031"/>
    </row>
    <row r="4032" ht="12.75">
      <c r="D4032"/>
    </row>
    <row r="4033" ht="12.75">
      <c r="D4033"/>
    </row>
    <row r="4034" ht="12.75">
      <c r="D4034"/>
    </row>
    <row r="4035" ht="12.75">
      <c r="D4035"/>
    </row>
    <row r="4036" ht="12.75">
      <c r="D4036"/>
    </row>
    <row r="4037" ht="12.75">
      <c r="D4037"/>
    </row>
    <row r="4038" ht="12.75">
      <c r="D4038"/>
    </row>
    <row r="4039" ht="12.75">
      <c r="D4039"/>
    </row>
    <row r="4040" ht="12.75">
      <c r="D4040"/>
    </row>
    <row r="4041" ht="12.75">
      <c r="D4041"/>
    </row>
    <row r="4042" ht="12.75">
      <c r="D4042"/>
    </row>
    <row r="4043" ht="12.75">
      <c r="D4043"/>
    </row>
    <row r="4044" ht="12.75">
      <c r="D4044"/>
    </row>
    <row r="4045" ht="12.75">
      <c r="D4045"/>
    </row>
    <row r="4046" ht="12.75">
      <c r="D4046"/>
    </row>
    <row r="4047" ht="12.75">
      <c r="D4047"/>
    </row>
    <row r="4048" ht="12.75">
      <c r="D4048"/>
    </row>
    <row r="4049" ht="12.75">
      <c r="D4049"/>
    </row>
    <row r="4050" ht="12.75">
      <c r="D4050"/>
    </row>
    <row r="4051" ht="12.75">
      <c r="D4051"/>
    </row>
    <row r="4052" ht="12.75">
      <c r="D4052"/>
    </row>
    <row r="4053" ht="12.75">
      <c r="D4053"/>
    </row>
    <row r="4054" ht="12.75">
      <c r="D4054"/>
    </row>
    <row r="4055" ht="12.75">
      <c r="D4055"/>
    </row>
    <row r="4056" ht="12.75">
      <c r="D4056"/>
    </row>
    <row r="4057" ht="12.75">
      <c r="D4057"/>
    </row>
    <row r="4058" ht="12.75">
      <c r="D4058"/>
    </row>
    <row r="4059" ht="12.75">
      <c r="D4059"/>
    </row>
    <row r="4060" ht="12.75">
      <c r="D4060"/>
    </row>
    <row r="4061" ht="12.75">
      <c r="D4061"/>
    </row>
    <row r="4062" ht="12.75">
      <c r="D4062"/>
    </row>
    <row r="4063" ht="12.75">
      <c r="D4063"/>
    </row>
    <row r="4064" ht="12.75">
      <c r="D4064"/>
    </row>
    <row r="4065" ht="12.75">
      <c r="D4065"/>
    </row>
    <row r="4066" ht="12.75">
      <c r="D4066"/>
    </row>
    <row r="4067" ht="12.75">
      <c r="D4067"/>
    </row>
    <row r="4068" ht="12.75">
      <c r="D4068"/>
    </row>
    <row r="4069" ht="12.75">
      <c r="D4069"/>
    </row>
    <row r="4070" ht="12.75">
      <c r="D4070"/>
    </row>
    <row r="4071" ht="12.75">
      <c r="D4071"/>
    </row>
    <row r="4072" ht="12.75">
      <c r="D4072"/>
    </row>
    <row r="4073" ht="12.75">
      <c r="D4073"/>
    </row>
    <row r="4074" ht="12.75">
      <c r="D4074"/>
    </row>
    <row r="4075" ht="12.75">
      <c r="D4075"/>
    </row>
    <row r="4076" ht="12.75">
      <c r="D4076"/>
    </row>
    <row r="4077" ht="12.75">
      <c r="D4077"/>
    </row>
    <row r="4078" ht="12.75">
      <c r="D4078"/>
    </row>
    <row r="4079" ht="12.75">
      <c r="D4079"/>
    </row>
    <row r="4080" ht="12.75">
      <c r="D4080"/>
    </row>
    <row r="4081" ht="12.75">
      <c r="D4081"/>
    </row>
    <row r="4082" ht="12.75">
      <c r="D4082"/>
    </row>
    <row r="4083" ht="12.75">
      <c r="D4083"/>
    </row>
    <row r="4084" ht="12.75">
      <c r="D4084"/>
    </row>
    <row r="4085" ht="12.75">
      <c r="D4085"/>
    </row>
    <row r="4086" ht="12.75">
      <c r="D4086"/>
    </row>
    <row r="4087" ht="12.75">
      <c r="D4087"/>
    </row>
    <row r="4088" ht="12.75">
      <c r="D4088"/>
    </row>
    <row r="4089" ht="12.75">
      <c r="D4089"/>
    </row>
    <row r="4090" ht="12.75">
      <c r="D4090"/>
    </row>
    <row r="4091" ht="12.75">
      <c r="D4091"/>
    </row>
    <row r="4092" ht="12.75">
      <c r="D4092"/>
    </row>
    <row r="4093" ht="12.75">
      <c r="D4093"/>
    </row>
    <row r="4094" ht="12.75">
      <c r="D4094"/>
    </row>
    <row r="4095" ht="12.75">
      <c r="D4095"/>
    </row>
    <row r="4096" ht="12.75">
      <c r="D4096"/>
    </row>
    <row r="4097" ht="12.75">
      <c r="D4097"/>
    </row>
    <row r="4098" ht="12.75">
      <c r="D4098"/>
    </row>
    <row r="4099" ht="12.75">
      <c r="D4099"/>
    </row>
    <row r="4100" ht="12.75">
      <c r="D4100"/>
    </row>
    <row r="4101" ht="12.75">
      <c r="D4101"/>
    </row>
    <row r="4102" ht="12.75">
      <c r="D4102"/>
    </row>
    <row r="4103" ht="12.75">
      <c r="D4103"/>
    </row>
    <row r="4104" ht="12.75">
      <c r="D4104"/>
    </row>
    <row r="4105" ht="12.75">
      <c r="D4105"/>
    </row>
    <row r="4106" ht="12.75">
      <c r="D4106"/>
    </row>
    <row r="4107" ht="12.75">
      <c r="D4107"/>
    </row>
    <row r="4108" ht="12.75">
      <c r="D4108"/>
    </row>
    <row r="4109" ht="12.75">
      <c r="D4109"/>
    </row>
    <row r="4110" ht="12.75">
      <c r="D4110"/>
    </row>
    <row r="4111" ht="12.75">
      <c r="D4111"/>
    </row>
    <row r="4112" ht="12.75">
      <c r="D4112"/>
    </row>
    <row r="4113" ht="12.75">
      <c r="D4113"/>
    </row>
    <row r="4114" ht="12.75">
      <c r="D4114"/>
    </row>
    <row r="4115" ht="12.75">
      <c r="D4115"/>
    </row>
    <row r="4116" ht="12.75">
      <c r="D4116"/>
    </row>
    <row r="4117" ht="12.75">
      <c r="D4117"/>
    </row>
    <row r="4118" ht="12.75">
      <c r="D4118"/>
    </row>
    <row r="4119" ht="12.75">
      <c r="D4119"/>
    </row>
    <row r="4120" ht="12.75">
      <c r="D4120"/>
    </row>
    <row r="4121" ht="12.75">
      <c r="D4121"/>
    </row>
    <row r="4122" ht="12.75">
      <c r="D4122"/>
    </row>
    <row r="4123" ht="12.75">
      <c r="D4123"/>
    </row>
    <row r="4124" ht="12.75">
      <c r="D4124"/>
    </row>
    <row r="4125" ht="12.75">
      <c r="D4125"/>
    </row>
    <row r="4126" ht="12.75">
      <c r="D4126"/>
    </row>
    <row r="4127" ht="12.75">
      <c r="D4127"/>
    </row>
    <row r="4128" ht="12.75">
      <c r="D4128"/>
    </row>
    <row r="4129" ht="12.75">
      <c r="D4129"/>
    </row>
    <row r="4130" ht="12.75">
      <c r="D4130"/>
    </row>
    <row r="4131" ht="12.75">
      <c r="D4131"/>
    </row>
    <row r="4132" ht="12.75">
      <c r="D4132"/>
    </row>
    <row r="4133" ht="12.75">
      <c r="D4133"/>
    </row>
    <row r="4134" ht="12.75">
      <c r="D4134"/>
    </row>
    <row r="4135" ht="12.75">
      <c r="D4135"/>
    </row>
    <row r="4136" ht="12.75">
      <c r="D4136"/>
    </row>
    <row r="4137" ht="12.75">
      <c r="D4137"/>
    </row>
    <row r="4138" ht="12.75">
      <c r="D4138"/>
    </row>
    <row r="4139" ht="12.75">
      <c r="D4139"/>
    </row>
    <row r="4140" ht="12.75">
      <c r="D4140"/>
    </row>
    <row r="4141" ht="12.75">
      <c r="D4141"/>
    </row>
    <row r="4142" ht="12.75">
      <c r="D4142"/>
    </row>
    <row r="4143" ht="12.75">
      <c r="D4143"/>
    </row>
    <row r="4144" ht="12.75">
      <c r="D4144"/>
    </row>
    <row r="4145" ht="12.75">
      <c r="D4145"/>
    </row>
    <row r="4146" ht="12.75">
      <c r="D4146"/>
    </row>
    <row r="4147" ht="12.75">
      <c r="D4147"/>
    </row>
    <row r="4148" ht="12.75">
      <c r="D4148"/>
    </row>
    <row r="4149" ht="12.75">
      <c r="D4149"/>
    </row>
    <row r="4150" ht="12.75">
      <c r="D4150"/>
    </row>
    <row r="4151" ht="12.75">
      <c r="D4151"/>
    </row>
    <row r="4152" ht="12.75">
      <c r="D4152"/>
    </row>
    <row r="4153" ht="12.75">
      <c r="D4153"/>
    </row>
    <row r="4154" ht="12.75">
      <c r="D4154"/>
    </row>
    <row r="4155" ht="12.75">
      <c r="D4155"/>
    </row>
    <row r="4156" ht="12.75">
      <c r="D4156"/>
    </row>
    <row r="4157" ht="12.75">
      <c r="D4157"/>
    </row>
    <row r="4158" ht="12.75">
      <c r="D4158"/>
    </row>
    <row r="4159" ht="12.75">
      <c r="D4159"/>
    </row>
    <row r="4160" ht="12.75">
      <c r="D4160"/>
    </row>
    <row r="4161" ht="12.75">
      <c r="D4161"/>
    </row>
    <row r="4162" ht="12.75">
      <c r="D4162"/>
    </row>
    <row r="4163" ht="12.75">
      <c r="D4163"/>
    </row>
    <row r="4164" ht="12.75">
      <c r="D4164"/>
    </row>
    <row r="4165" ht="12.75">
      <c r="D4165"/>
    </row>
    <row r="4166" ht="12.75">
      <c r="D4166"/>
    </row>
    <row r="4167" ht="12.75">
      <c r="D4167"/>
    </row>
    <row r="4168" ht="12.75">
      <c r="D4168"/>
    </row>
    <row r="4169" ht="12.75">
      <c r="D4169"/>
    </row>
    <row r="4170" ht="12.75">
      <c r="D4170"/>
    </row>
    <row r="4171" ht="12.75">
      <c r="D4171"/>
    </row>
    <row r="4172" ht="12.75">
      <c r="D4172"/>
    </row>
    <row r="4173" ht="12.75">
      <c r="D4173"/>
    </row>
    <row r="4174" ht="12.75">
      <c r="D4174"/>
    </row>
    <row r="4175" ht="12.75">
      <c r="D4175"/>
    </row>
    <row r="4176" ht="12.75">
      <c r="D4176"/>
    </row>
    <row r="4177" ht="12.75">
      <c r="D4177"/>
    </row>
    <row r="4178" ht="12.75">
      <c r="D4178"/>
    </row>
    <row r="4179" ht="12.75">
      <c r="D4179"/>
    </row>
    <row r="4180" ht="12.75">
      <c r="D4180"/>
    </row>
    <row r="4181" ht="12.75">
      <c r="D4181"/>
    </row>
    <row r="4182" ht="12.75">
      <c r="D4182"/>
    </row>
    <row r="4183" ht="12.75">
      <c r="D4183"/>
    </row>
    <row r="4184" ht="12.75">
      <c r="D4184"/>
    </row>
    <row r="4185" ht="12.75">
      <c r="D4185"/>
    </row>
    <row r="4186" ht="12.75">
      <c r="D4186"/>
    </row>
    <row r="4187" ht="12.75">
      <c r="D4187"/>
    </row>
    <row r="4188" ht="12.75">
      <c r="D4188"/>
    </row>
    <row r="4189" ht="12.75">
      <c r="D4189"/>
    </row>
    <row r="4190" ht="12.75">
      <c r="D4190"/>
    </row>
    <row r="4191" ht="12.75">
      <c r="D4191"/>
    </row>
    <row r="4192" ht="12.75">
      <c r="D4192"/>
    </row>
    <row r="4193" ht="12.75">
      <c r="D4193"/>
    </row>
    <row r="4194" ht="12.75">
      <c r="D4194"/>
    </row>
    <row r="4195" ht="12.75">
      <c r="D4195"/>
    </row>
    <row r="4196" ht="12.75">
      <c r="D4196"/>
    </row>
    <row r="4197" ht="12.75">
      <c r="D4197"/>
    </row>
    <row r="4198" ht="12.75">
      <c r="D4198"/>
    </row>
    <row r="4199" ht="12.75">
      <c r="D4199"/>
    </row>
    <row r="4200" ht="12.75">
      <c r="D4200"/>
    </row>
    <row r="4201" ht="12.75">
      <c r="D4201"/>
    </row>
    <row r="4202" ht="12.75">
      <c r="D4202"/>
    </row>
    <row r="4203" ht="12.75">
      <c r="D4203"/>
    </row>
    <row r="4204" ht="12.75">
      <c r="D4204"/>
    </row>
    <row r="4205" ht="12.75">
      <c r="D4205"/>
    </row>
    <row r="4206" ht="12.75">
      <c r="D4206"/>
    </row>
    <row r="4207" ht="12.75">
      <c r="D4207"/>
    </row>
    <row r="4208" ht="12.75">
      <c r="D4208"/>
    </row>
    <row r="4209" ht="12.75">
      <c r="D4209"/>
    </row>
    <row r="4210" ht="12.75">
      <c r="D4210"/>
    </row>
    <row r="4211" ht="12.75">
      <c r="D4211"/>
    </row>
    <row r="4212" ht="12.75">
      <c r="D4212"/>
    </row>
    <row r="4213" ht="12.75">
      <c r="D4213"/>
    </row>
    <row r="4214" ht="12.75">
      <c r="D4214"/>
    </row>
    <row r="4215" ht="12.75">
      <c r="D4215"/>
    </row>
    <row r="4216" ht="12.75">
      <c r="D4216"/>
    </row>
    <row r="4217" ht="12.75">
      <c r="D4217"/>
    </row>
    <row r="4218" ht="12.75">
      <c r="D4218"/>
    </row>
    <row r="4219" ht="12.75">
      <c r="D4219"/>
    </row>
    <row r="4220" ht="12.75">
      <c r="D4220"/>
    </row>
    <row r="4221" ht="12.75">
      <c r="D4221"/>
    </row>
    <row r="4222" ht="12.75">
      <c r="D4222"/>
    </row>
    <row r="4223" ht="12.75">
      <c r="D4223"/>
    </row>
    <row r="4224" ht="12.75">
      <c r="D4224"/>
    </row>
    <row r="4225" ht="12.75">
      <c r="D4225"/>
    </row>
    <row r="4226" ht="12.75">
      <c r="D4226"/>
    </row>
    <row r="4227" ht="12.75">
      <c r="D4227"/>
    </row>
    <row r="4228" ht="12.75">
      <c r="D4228"/>
    </row>
    <row r="4229" ht="12.75">
      <c r="D4229"/>
    </row>
    <row r="4230" ht="12.75">
      <c r="D4230"/>
    </row>
    <row r="4231" ht="12.75">
      <c r="D4231"/>
    </row>
    <row r="4232" ht="12.75">
      <c r="D4232"/>
    </row>
    <row r="4233" ht="12.75">
      <c r="D4233"/>
    </row>
    <row r="4234" ht="12.75">
      <c r="D4234"/>
    </row>
    <row r="4235" ht="12.75">
      <c r="D4235"/>
    </row>
    <row r="4236" ht="12.75">
      <c r="D4236"/>
    </row>
    <row r="4237" ht="12.75">
      <c r="D4237"/>
    </row>
    <row r="4238" ht="12.75">
      <c r="D4238"/>
    </row>
    <row r="4239" ht="12.75">
      <c r="D4239"/>
    </row>
    <row r="4240" ht="12.75">
      <c r="D4240"/>
    </row>
    <row r="4241" ht="12.75">
      <c r="D4241"/>
    </row>
    <row r="4242" ht="12.75">
      <c r="D4242"/>
    </row>
    <row r="4243" ht="12.75">
      <c r="D4243"/>
    </row>
    <row r="4244" ht="12.75">
      <c r="D4244"/>
    </row>
    <row r="4245" ht="12.75">
      <c r="D4245"/>
    </row>
    <row r="4246" ht="12.75">
      <c r="D4246"/>
    </row>
    <row r="4247" ht="12.75">
      <c r="D4247"/>
    </row>
    <row r="4248" ht="12.75">
      <c r="D4248"/>
    </row>
    <row r="4249" ht="12.75">
      <c r="D4249"/>
    </row>
    <row r="4250" ht="12.75">
      <c r="D4250"/>
    </row>
    <row r="4251" ht="12.75">
      <c r="D4251"/>
    </row>
    <row r="4252" ht="12.75">
      <c r="D4252"/>
    </row>
    <row r="4253" ht="12.75">
      <c r="D4253"/>
    </row>
    <row r="4254" ht="12.75">
      <c r="D4254"/>
    </row>
    <row r="4255" ht="12.75">
      <c r="D4255"/>
    </row>
    <row r="4256" ht="12.75">
      <c r="D4256"/>
    </row>
    <row r="4257" ht="12.75">
      <c r="D4257"/>
    </row>
    <row r="4258" ht="12.75">
      <c r="D4258"/>
    </row>
    <row r="4259" ht="12.75">
      <c r="D4259"/>
    </row>
    <row r="4260" ht="12.75">
      <c r="D4260"/>
    </row>
    <row r="4261" ht="12.75">
      <c r="D4261"/>
    </row>
    <row r="4262" ht="12.75">
      <c r="D4262"/>
    </row>
    <row r="4263" ht="12.75">
      <c r="D4263"/>
    </row>
    <row r="4264" ht="12.75">
      <c r="D4264"/>
    </row>
    <row r="4265" ht="12.75">
      <c r="D4265"/>
    </row>
    <row r="4266" ht="12.75">
      <c r="D4266"/>
    </row>
    <row r="4267" ht="12.75">
      <c r="D4267"/>
    </row>
    <row r="4268" ht="12.75">
      <c r="D4268"/>
    </row>
    <row r="4269" ht="12.75">
      <c r="D4269"/>
    </row>
    <row r="4270" ht="12.75">
      <c r="D4270"/>
    </row>
    <row r="4271" ht="12.75">
      <c r="D4271"/>
    </row>
    <row r="4272" ht="12.75">
      <c r="D4272"/>
    </row>
    <row r="4273" ht="12.75">
      <c r="D4273"/>
    </row>
    <row r="4274" ht="12.75">
      <c r="D4274"/>
    </row>
    <row r="4275" ht="12.75">
      <c r="D4275"/>
    </row>
    <row r="4276" ht="12.75">
      <c r="D4276"/>
    </row>
    <row r="4277" ht="12.75">
      <c r="D4277"/>
    </row>
    <row r="4278" ht="12.75">
      <c r="D4278"/>
    </row>
    <row r="4279" ht="12.75">
      <c r="D4279"/>
    </row>
    <row r="4280" ht="12.75">
      <c r="D4280"/>
    </row>
    <row r="4281" ht="12.75">
      <c r="D4281"/>
    </row>
    <row r="4282" ht="12.75">
      <c r="D4282"/>
    </row>
    <row r="4283" ht="12.75">
      <c r="D4283"/>
    </row>
    <row r="4284" ht="12.75">
      <c r="D4284"/>
    </row>
    <row r="4285" ht="12.75">
      <c r="D4285"/>
    </row>
    <row r="4286" ht="12.75">
      <c r="D4286"/>
    </row>
    <row r="4287" ht="12.75">
      <c r="D4287"/>
    </row>
    <row r="4288" ht="12.75">
      <c r="D4288"/>
    </row>
    <row r="4289" ht="12.75">
      <c r="D4289"/>
    </row>
    <row r="4290" ht="12.75">
      <c r="D4290"/>
    </row>
    <row r="4291" ht="12.75">
      <c r="D4291"/>
    </row>
    <row r="4292" ht="12.75">
      <c r="D4292"/>
    </row>
    <row r="4293" ht="12.75">
      <c r="D4293"/>
    </row>
    <row r="4294" ht="12.75">
      <c r="D4294"/>
    </row>
    <row r="4295" ht="12.75">
      <c r="D4295"/>
    </row>
    <row r="4296" ht="12.75">
      <c r="D4296"/>
    </row>
    <row r="4297" ht="12.75">
      <c r="D4297"/>
    </row>
    <row r="4298" ht="12.75">
      <c r="D4298"/>
    </row>
    <row r="4299" ht="12.75">
      <c r="D4299"/>
    </row>
    <row r="4300" ht="12.75">
      <c r="D4300"/>
    </row>
    <row r="4301" ht="12.75">
      <c r="D4301"/>
    </row>
    <row r="4302" ht="12.75">
      <c r="D4302"/>
    </row>
    <row r="4303" ht="12.75">
      <c r="D4303"/>
    </row>
    <row r="4304" ht="12.75">
      <c r="D4304"/>
    </row>
    <row r="4305" ht="12.75">
      <c r="D4305"/>
    </row>
    <row r="4306" ht="12.75">
      <c r="D4306"/>
    </row>
    <row r="4307" ht="12.75">
      <c r="D4307"/>
    </row>
    <row r="4308" ht="12.75">
      <c r="D4308"/>
    </row>
    <row r="4309" ht="12.75">
      <c r="D4309"/>
    </row>
    <row r="4310" ht="12.75">
      <c r="D4310"/>
    </row>
    <row r="4311" ht="12.75">
      <c r="D4311"/>
    </row>
    <row r="4312" ht="12.75">
      <c r="D4312"/>
    </row>
    <row r="4313" ht="12.75">
      <c r="D4313"/>
    </row>
    <row r="4314" ht="12.75">
      <c r="D4314"/>
    </row>
    <row r="4315" ht="12.75">
      <c r="D4315"/>
    </row>
    <row r="4316" ht="12.75">
      <c r="D4316"/>
    </row>
    <row r="4317" ht="12.75">
      <c r="D4317"/>
    </row>
    <row r="4318" ht="12.75">
      <c r="D4318"/>
    </row>
    <row r="4319" ht="12.75">
      <c r="D4319"/>
    </row>
    <row r="4320" ht="12.75">
      <c r="D4320"/>
    </row>
    <row r="4321" ht="12.75">
      <c r="D4321"/>
    </row>
    <row r="4322" ht="12.75">
      <c r="D4322"/>
    </row>
    <row r="4323" ht="12.75">
      <c r="D4323"/>
    </row>
    <row r="4324" ht="12.75">
      <c r="D4324"/>
    </row>
    <row r="4325" ht="12.75">
      <c r="D4325"/>
    </row>
    <row r="4326" ht="12.75">
      <c r="D4326"/>
    </row>
    <row r="4327" ht="12.75">
      <c r="D4327"/>
    </row>
    <row r="4328" ht="12.75">
      <c r="D4328"/>
    </row>
    <row r="4329" ht="12.75">
      <c r="D4329"/>
    </row>
    <row r="4330" ht="12.75">
      <c r="D4330"/>
    </row>
    <row r="4331" ht="12.75">
      <c r="D4331"/>
    </row>
    <row r="4332" ht="12.75">
      <c r="D4332"/>
    </row>
    <row r="4333" ht="12.75">
      <c r="D4333"/>
    </row>
    <row r="4334" ht="12.75">
      <c r="D4334"/>
    </row>
    <row r="4335" ht="12.75">
      <c r="D4335"/>
    </row>
    <row r="4336" ht="12.75">
      <c r="D4336"/>
    </row>
    <row r="4337" ht="12.75">
      <c r="D4337"/>
    </row>
    <row r="4338" ht="12.75">
      <c r="D4338"/>
    </row>
    <row r="4339" ht="12.75">
      <c r="D4339"/>
    </row>
    <row r="4340" ht="12.75">
      <c r="D4340"/>
    </row>
    <row r="4341" ht="12.75">
      <c r="D4341"/>
    </row>
    <row r="4342" ht="12.75">
      <c r="D4342"/>
    </row>
    <row r="4343" ht="12.75">
      <c r="D4343"/>
    </row>
    <row r="4344" ht="12.75">
      <c r="D4344"/>
    </row>
    <row r="4345" ht="12.75">
      <c r="D4345"/>
    </row>
    <row r="4346" ht="12.75">
      <c r="D4346"/>
    </row>
    <row r="4347" ht="12.75">
      <c r="D4347"/>
    </row>
    <row r="4348" ht="12.75">
      <c r="D4348"/>
    </row>
    <row r="4349" ht="12.75">
      <c r="D4349"/>
    </row>
    <row r="4350" ht="12.75">
      <c r="D4350"/>
    </row>
    <row r="4351" ht="12.75">
      <c r="D4351"/>
    </row>
    <row r="4352" ht="12.75">
      <c r="D4352"/>
    </row>
    <row r="4353" ht="12.75">
      <c r="D4353"/>
    </row>
    <row r="4354" ht="12.75">
      <c r="D4354"/>
    </row>
    <row r="4355" ht="12.75">
      <c r="D4355"/>
    </row>
    <row r="4356" ht="12.75">
      <c r="D4356"/>
    </row>
    <row r="4357" ht="12.75">
      <c r="D4357"/>
    </row>
    <row r="4358" ht="12.75">
      <c r="D4358"/>
    </row>
    <row r="4359" ht="12.75">
      <c r="D4359"/>
    </row>
    <row r="4360" ht="12.75">
      <c r="D4360"/>
    </row>
    <row r="4361" ht="12.75">
      <c r="D4361"/>
    </row>
    <row r="4362" ht="12.75">
      <c r="D4362"/>
    </row>
    <row r="4363" ht="12.75">
      <c r="D4363"/>
    </row>
    <row r="4364" ht="12.75">
      <c r="D4364"/>
    </row>
    <row r="4365" ht="12.75">
      <c r="D4365"/>
    </row>
    <row r="4366" ht="12.75">
      <c r="D4366"/>
    </row>
    <row r="4367" ht="12.75">
      <c r="D4367"/>
    </row>
    <row r="4368" ht="12.75">
      <c r="D4368"/>
    </row>
    <row r="4369" ht="12.75">
      <c r="D4369"/>
    </row>
    <row r="4370" ht="12.75">
      <c r="D4370"/>
    </row>
    <row r="4371" ht="12.75">
      <c r="D4371"/>
    </row>
    <row r="4372" ht="12.75">
      <c r="D4372"/>
    </row>
    <row r="4373" ht="12.75">
      <c r="D4373"/>
    </row>
    <row r="4374" ht="12.75">
      <c r="D4374"/>
    </row>
    <row r="4375" ht="12.75">
      <c r="D4375"/>
    </row>
    <row r="4376" ht="12.75">
      <c r="D4376"/>
    </row>
    <row r="4377" ht="12.75">
      <c r="D4377"/>
    </row>
    <row r="4378" ht="12.75">
      <c r="D4378"/>
    </row>
    <row r="4379" ht="12.75">
      <c r="D4379"/>
    </row>
    <row r="4380" ht="12.75">
      <c r="D4380"/>
    </row>
    <row r="4381" ht="12.75">
      <c r="D4381"/>
    </row>
    <row r="4382" ht="12.75">
      <c r="D4382"/>
    </row>
    <row r="4383" ht="12.75">
      <c r="D4383"/>
    </row>
    <row r="4384" ht="12.75">
      <c r="D4384"/>
    </row>
    <row r="4385" ht="12.75">
      <c r="D4385"/>
    </row>
    <row r="4386" ht="12.75">
      <c r="D4386"/>
    </row>
    <row r="4387" ht="12.75">
      <c r="D4387"/>
    </row>
    <row r="4388" ht="12.75">
      <c r="D4388"/>
    </row>
    <row r="4389" ht="12.75">
      <c r="D4389"/>
    </row>
    <row r="4390" ht="12.75">
      <c r="D4390"/>
    </row>
    <row r="4391" ht="12.75">
      <c r="D4391"/>
    </row>
    <row r="4392" ht="12.75">
      <c r="D4392"/>
    </row>
    <row r="4393" ht="12.75">
      <c r="D4393"/>
    </row>
    <row r="4394" ht="12.75">
      <c r="D4394"/>
    </row>
    <row r="4395" ht="12.75">
      <c r="D4395"/>
    </row>
    <row r="4396" ht="12.75">
      <c r="D4396"/>
    </row>
    <row r="4397" ht="12.75">
      <c r="D4397"/>
    </row>
    <row r="4398" ht="12.75">
      <c r="D4398"/>
    </row>
    <row r="4399" ht="12.75">
      <c r="D4399"/>
    </row>
    <row r="4400" ht="12.75">
      <c r="D4400"/>
    </row>
    <row r="4401" ht="12.75">
      <c r="D4401"/>
    </row>
    <row r="4402" ht="12.75">
      <c r="D4402"/>
    </row>
    <row r="4403" ht="12.75">
      <c r="D4403"/>
    </row>
    <row r="4404" ht="12.75">
      <c r="D4404"/>
    </row>
    <row r="4405" ht="12.75">
      <c r="D4405"/>
    </row>
    <row r="4406" ht="12.75">
      <c r="D4406"/>
    </row>
    <row r="4407" ht="12.75">
      <c r="D4407"/>
    </row>
    <row r="4408" ht="12.75">
      <c r="D4408"/>
    </row>
    <row r="4409" ht="12.75">
      <c r="D4409"/>
    </row>
    <row r="4410" ht="12.75">
      <c r="D4410"/>
    </row>
    <row r="4411" ht="12.75">
      <c r="D4411"/>
    </row>
    <row r="4412" ht="12.75">
      <c r="D4412"/>
    </row>
    <row r="4413" ht="12.75">
      <c r="D4413"/>
    </row>
    <row r="4414" ht="12.75">
      <c r="D4414"/>
    </row>
    <row r="4415" ht="12.75">
      <c r="D4415"/>
    </row>
    <row r="4416" ht="12.75">
      <c r="D4416"/>
    </row>
    <row r="4417" ht="12.75">
      <c r="D4417"/>
    </row>
    <row r="4418" ht="12.75">
      <c r="D4418"/>
    </row>
    <row r="4419" ht="12.75">
      <c r="D4419"/>
    </row>
    <row r="4420" ht="12.75">
      <c r="D4420"/>
    </row>
    <row r="4421" ht="12.75">
      <c r="D4421"/>
    </row>
    <row r="4422" ht="12.75">
      <c r="D4422"/>
    </row>
    <row r="4423" ht="12.75">
      <c r="D4423"/>
    </row>
    <row r="4424" ht="12.75">
      <c r="D4424"/>
    </row>
    <row r="4425" ht="12.75">
      <c r="D4425"/>
    </row>
    <row r="4426" ht="12.75">
      <c r="D4426"/>
    </row>
    <row r="4427" ht="12.75">
      <c r="D4427"/>
    </row>
    <row r="4428" ht="12.75">
      <c r="D4428"/>
    </row>
    <row r="4429" ht="12.75">
      <c r="D4429"/>
    </row>
    <row r="4430" ht="12.75">
      <c r="D4430"/>
    </row>
    <row r="4431" ht="12.75">
      <c r="D4431"/>
    </row>
    <row r="4432" ht="12.75">
      <c r="D4432"/>
    </row>
    <row r="4433" ht="12.75">
      <c r="D4433"/>
    </row>
    <row r="4434" ht="12.75">
      <c r="D4434"/>
    </row>
    <row r="4435" ht="12.75">
      <c r="D4435"/>
    </row>
    <row r="4436" ht="12.75">
      <c r="D4436"/>
    </row>
    <row r="4437" ht="12.75">
      <c r="D4437"/>
    </row>
    <row r="4438" ht="12.75">
      <c r="D4438"/>
    </row>
    <row r="4439" ht="12.75">
      <c r="D4439"/>
    </row>
    <row r="4440" ht="12.75">
      <c r="D4440"/>
    </row>
    <row r="4441" ht="12.75">
      <c r="D4441"/>
    </row>
    <row r="4442" ht="12.75">
      <c r="D4442"/>
    </row>
    <row r="4443" ht="12.75">
      <c r="D4443"/>
    </row>
    <row r="4444" ht="12.75">
      <c r="D4444"/>
    </row>
    <row r="4445" ht="12.75">
      <c r="D4445"/>
    </row>
    <row r="4446" ht="12.75">
      <c r="D4446"/>
    </row>
    <row r="4447" ht="12.75">
      <c r="D4447"/>
    </row>
    <row r="4448" ht="12.75">
      <c r="D4448"/>
    </row>
    <row r="4449" ht="12.75">
      <c r="D4449"/>
    </row>
    <row r="4450" ht="12.75">
      <c r="D4450"/>
    </row>
    <row r="4451" ht="12.75">
      <c r="D4451"/>
    </row>
    <row r="4452" ht="12.75">
      <c r="D4452"/>
    </row>
    <row r="4453" ht="12.75">
      <c r="D4453"/>
    </row>
    <row r="4454" ht="12.75">
      <c r="D4454"/>
    </row>
    <row r="4455" ht="12.75">
      <c r="D4455"/>
    </row>
    <row r="4456" ht="12.75">
      <c r="D4456"/>
    </row>
    <row r="4457" ht="12.75">
      <c r="D4457"/>
    </row>
    <row r="4458" ht="12.75">
      <c r="D4458"/>
    </row>
    <row r="4459" ht="12.75">
      <c r="D4459"/>
    </row>
    <row r="4460" ht="12.75">
      <c r="D4460"/>
    </row>
    <row r="4461" ht="12.75">
      <c r="D4461"/>
    </row>
    <row r="4462" ht="12.75">
      <c r="D4462"/>
    </row>
    <row r="4463" ht="12.75">
      <c r="D4463"/>
    </row>
    <row r="4464" ht="12.75">
      <c r="D4464"/>
    </row>
    <row r="4465" ht="12.75">
      <c r="D4465"/>
    </row>
    <row r="4466" ht="12.75">
      <c r="D4466"/>
    </row>
    <row r="4467" ht="12.75">
      <c r="D4467"/>
    </row>
    <row r="4468" ht="12.75">
      <c r="D4468"/>
    </row>
    <row r="4469" ht="12.75">
      <c r="D4469"/>
    </row>
    <row r="4470" ht="12.75">
      <c r="D4470"/>
    </row>
    <row r="4471" ht="12.75">
      <c r="D4471"/>
    </row>
    <row r="4472" ht="12.75">
      <c r="D4472"/>
    </row>
    <row r="4473" ht="12.75">
      <c r="D4473"/>
    </row>
    <row r="4474" ht="12.75">
      <c r="D4474"/>
    </row>
    <row r="4475" ht="12.75">
      <c r="D4475"/>
    </row>
    <row r="4476" ht="12.75">
      <c r="D4476"/>
    </row>
    <row r="4477" ht="12.75">
      <c r="D4477"/>
    </row>
    <row r="4478" ht="12.75">
      <c r="D4478"/>
    </row>
    <row r="4479" ht="12.75">
      <c r="D4479"/>
    </row>
    <row r="4480" ht="12.75">
      <c r="D4480"/>
    </row>
    <row r="4481" ht="12.75">
      <c r="D4481"/>
    </row>
    <row r="4482" ht="12.75">
      <c r="D4482"/>
    </row>
    <row r="4483" ht="12.75">
      <c r="D4483"/>
    </row>
    <row r="4484" ht="12.75">
      <c r="D4484"/>
    </row>
    <row r="4485" ht="12.75">
      <c r="D4485"/>
    </row>
    <row r="4486" ht="12.75">
      <c r="D4486"/>
    </row>
    <row r="4487" ht="12.75">
      <c r="D4487"/>
    </row>
    <row r="4488" ht="12.75">
      <c r="D4488"/>
    </row>
    <row r="4489" ht="12.75">
      <c r="D4489"/>
    </row>
    <row r="4490" ht="12.75">
      <c r="D4490"/>
    </row>
    <row r="4491" ht="12.75">
      <c r="D4491"/>
    </row>
    <row r="4492" ht="12.75">
      <c r="D4492"/>
    </row>
    <row r="4493" ht="12.75">
      <c r="D4493"/>
    </row>
    <row r="4494" ht="12.75">
      <c r="D4494"/>
    </row>
    <row r="4495" ht="12.75">
      <c r="D4495"/>
    </row>
    <row r="4496" ht="12.75">
      <c r="D4496"/>
    </row>
    <row r="4497" ht="12.75">
      <c r="D4497"/>
    </row>
    <row r="4498" ht="12.75">
      <c r="D4498"/>
    </row>
    <row r="4499" ht="12.75">
      <c r="D4499"/>
    </row>
    <row r="4500" ht="12.75">
      <c r="D4500"/>
    </row>
    <row r="4501" ht="12.75">
      <c r="D4501"/>
    </row>
    <row r="4502" ht="12.75">
      <c r="D4502"/>
    </row>
    <row r="4503" ht="12.75">
      <c r="D4503"/>
    </row>
    <row r="4504" ht="12.75">
      <c r="D4504"/>
    </row>
    <row r="4505" ht="12.75">
      <c r="D4505"/>
    </row>
    <row r="4506" ht="12.75">
      <c r="D4506"/>
    </row>
    <row r="4507" ht="12.75">
      <c r="D4507"/>
    </row>
    <row r="4508" ht="12.75">
      <c r="D4508"/>
    </row>
    <row r="4509" ht="12.75">
      <c r="D4509"/>
    </row>
    <row r="4510" ht="12.75">
      <c r="D4510"/>
    </row>
    <row r="4511" ht="12.75">
      <c r="D4511"/>
    </row>
    <row r="4512" ht="12.75">
      <c r="D4512"/>
    </row>
    <row r="4513" ht="12.75">
      <c r="D4513"/>
    </row>
    <row r="4514" ht="12.75">
      <c r="D4514"/>
    </row>
    <row r="4515" ht="12.75">
      <c r="D4515"/>
    </row>
    <row r="4516" ht="12.75">
      <c r="D4516"/>
    </row>
    <row r="4517" ht="12.75">
      <c r="D4517"/>
    </row>
    <row r="4518" ht="12.75">
      <c r="D4518"/>
    </row>
    <row r="4519" ht="12.75">
      <c r="D4519"/>
    </row>
    <row r="4520" ht="12.75">
      <c r="D4520"/>
    </row>
    <row r="4521" ht="12.75">
      <c r="D4521"/>
    </row>
    <row r="4522" ht="12.75">
      <c r="D4522"/>
    </row>
    <row r="4523" ht="12.75">
      <c r="D4523"/>
    </row>
    <row r="4524" ht="12.75">
      <c r="D4524"/>
    </row>
    <row r="4525" ht="12.75">
      <c r="D4525"/>
    </row>
    <row r="4526" ht="12.75">
      <c r="D4526"/>
    </row>
    <row r="4527" ht="12.75">
      <c r="D4527"/>
    </row>
    <row r="4528" ht="12.75">
      <c r="D4528"/>
    </row>
    <row r="4529" ht="12.75">
      <c r="D4529"/>
    </row>
    <row r="4530" ht="12.75">
      <c r="D4530"/>
    </row>
    <row r="4531" ht="12.75">
      <c r="D4531"/>
    </row>
    <row r="4532" ht="12.75">
      <c r="D4532"/>
    </row>
    <row r="4533" ht="12.75">
      <c r="D4533"/>
    </row>
    <row r="4534" ht="12.75">
      <c r="D4534"/>
    </row>
    <row r="4535" ht="12.75">
      <c r="D4535"/>
    </row>
    <row r="4536" ht="12.75">
      <c r="D4536"/>
    </row>
    <row r="4537" ht="12.75">
      <c r="D4537"/>
    </row>
    <row r="4538" ht="12.75">
      <c r="D4538"/>
    </row>
    <row r="4539" ht="12.75">
      <c r="D4539"/>
    </row>
    <row r="4540" ht="12.75">
      <c r="D4540"/>
    </row>
    <row r="4541" ht="12.75">
      <c r="D4541"/>
    </row>
    <row r="4542" ht="12.75">
      <c r="D4542"/>
    </row>
    <row r="4543" ht="12.75">
      <c r="D4543"/>
    </row>
    <row r="4544" ht="12.75">
      <c r="D4544"/>
    </row>
    <row r="4545" ht="12.75">
      <c r="D4545"/>
    </row>
    <row r="4546" ht="12.75">
      <c r="D4546"/>
    </row>
    <row r="4547" ht="12.75">
      <c r="D4547"/>
    </row>
    <row r="4548" ht="12.75">
      <c r="D4548"/>
    </row>
    <row r="4549" ht="12.75">
      <c r="D4549"/>
    </row>
    <row r="4550" ht="12.75">
      <c r="D4550"/>
    </row>
    <row r="4551" ht="12.75">
      <c r="D4551"/>
    </row>
    <row r="4552" ht="12.75">
      <c r="D4552"/>
    </row>
    <row r="4553" ht="12.75">
      <c r="D4553"/>
    </row>
    <row r="4554" ht="12.75">
      <c r="D4554"/>
    </row>
    <row r="4555" ht="12.75">
      <c r="D4555"/>
    </row>
    <row r="4556" ht="12.75">
      <c r="D4556"/>
    </row>
    <row r="4557" ht="12.75">
      <c r="D4557"/>
    </row>
    <row r="4558" ht="12.75">
      <c r="D4558"/>
    </row>
    <row r="4559" ht="12.75">
      <c r="D4559"/>
    </row>
    <row r="4560" ht="12.75">
      <c r="D4560"/>
    </row>
    <row r="4561" ht="12.75">
      <c r="D4561"/>
    </row>
    <row r="4562" ht="12.75">
      <c r="D4562"/>
    </row>
    <row r="4563" ht="12.75">
      <c r="D4563"/>
    </row>
    <row r="4564" ht="12.75">
      <c r="D4564"/>
    </row>
    <row r="4565" ht="12.75">
      <c r="D4565"/>
    </row>
    <row r="4566" ht="12.75">
      <c r="D4566"/>
    </row>
    <row r="4567" ht="12.75">
      <c r="D4567"/>
    </row>
    <row r="4568" ht="12.75">
      <c r="D4568"/>
    </row>
    <row r="4569" ht="12.75">
      <c r="D4569"/>
    </row>
    <row r="4570" ht="12.75">
      <c r="D4570"/>
    </row>
    <row r="4571" ht="12.75">
      <c r="D4571"/>
    </row>
    <row r="4572" ht="12.75">
      <c r="D4572"/>
    </row>
    <row r="4573" ht="12.75">
      <c r="D4573"/>
    </row>
    <row r="4574" ht="12.75">
      <c r="D4574"/>
    </row>
    <row r="4575" ht="12.75">
      <c r="D4575"/>
    </row>
    <row r="4576" ht="12.75">
      <c r="D4576"/>
    </row>
    <row r="4577" ht="12.75">
      <c r="D4577"/>
    </row>
    <row r="4578" ht="12.75">
      <c r="D4578"/>
    </row>
    <row r="4579" ht="12.75">
      <c r="D4579"/>
    </row>
    <row r="4580" ht="12.75">
      <c r="D4580"/>
    </row>
    <row r="4581" ht="12.75">
      <c r="D4581"/>
    </row>
    <row r="4582" ht="12.75">
      <c r="D4582"/>
    </row>
    <row r="4583" ht="12.75">
      <c r="D4583"/>
    </row>
    <row r="4584" ht="12.75">
      <c r="D4584"/>
    </row>
    <row r="4585" ht="12.75">
      <c r="D4585"/>
    </row>
    <row r="4586" ht="12.75">
      <c r="D4586"/>
    </row>
    <row r="4587" ht="12.75">
      <c r="D4587"/>
    </row>
    <row r="4588" ht="12.75">
      <c r="D4588"/>
    </row>
    <row r="4589" ht="12.75">
      <c r="D4589"/>
    </row>
    <row r="4590" ht="12.75">
      <c r="D4590"/>
    </row>
    <row r="4591" ht="12.75">
      <c r="D4591"/>
    </row>
    <row r="4592" ht="12.75">
      <c r="D4592"/>
    </row>
    <row r="4593" ht="12.75">
      <c r="D4593"/>
    </row>
    <row r="4594" ht="12.75">
      <c r="D4594"/>
    </row>
    <row r="4595" ht="12.75">
      <c r="D4595"/>
    </row>
    <row r="4596" ht="12.75">
      <c r="D4596"/>
    </row>
    <row r="4597" ht="12.75">
      <c r="D4597"/>
    </row>
    <row r="4598" ht="12.75">
      <c r="D4598"/>
    </row>
    <row r="4599" ht="12.75">
      <c r="D4599"/>
    </row>
    <row r="4600" ht="12.75">
      <c r="D4600"/>
    </row>
    <row r="4601" ht="12.75">
      <c r="D4601"/>
    </row>
    <row r="4602" ht="12.75">
      <c r="D4602"/>
    </row>
    <row r="4603" ht="12.75">
      <c r="D4603"/>
    </row>
    <row r="4604" ht="12.75">
      <c r="D4604"/>
    </row>
    <row r="4605" ht="12.75">
      <c r="D4605"/>
    </row>
    <row r="4606" ht="12.75">
      <c r="D4606"/>
    </row>
    <row r="4607" ht="12.75">
      <c r="D4607"/>
    </row>
    <row r="4608" ht="12.75">
      <c r="D4608"/>
    </row>
    <row r="4609" ht="12.75">
      <c r="D4609"/>
    </row>
    <row r="4610" ht="12.75">
      <c r="D4610"/>
    </row>
    <row r="4611" ht="12.75">
      <c r="D4611"/>
    </row>
    <row r="4612" ht="12.75">
      <c r="D4612"/>
    </row>
    <row r="4613" ht="12.75">
      <c r="D4613"/>
    </row>
    <row r="4614" ht="12.75">
      <c r="D4614"/>
    </row>
    <row r="4615" ht="12.75">
      <c r="D4615"/>
    </row>
    <row r="4616" ht="12.75">
      <c r="D4616"/>
    </row>
    <row r="4617" ht="12.75">
      <c r="D4617"/>
    </row>
    <row r="4618" ht="12.75">
      <c r="D4618"/>
    </row>
    <row r="4619" ht="12.75">
      <c r="D4619"/>
    </row>
    <row r="4620" ht="12.75">
      <c r="D4620"/>
    </row>
    <row r="4621" ht="12.75">
      <c r="D4621"/>
    </row>
    <row r="4622" ht="12.75">
      <c r="D4622"/>
    </row>
    <row r="4623" ht="12.75">
      <c r="D4623"/>
    </row>
    <row r="4624" ht="12.75">
      <c r="D4624"/>
    </row>
    <row r="4625" ht="12.75">
      <c r="D4625"/>
    </row>
    <row r="4626" ht="12.75">
      <c r="D4626"/>
    </row>
    <row r="4627" ht="12.75">
      <c r="D4627"/>
    </row>
    <row r="4628" ht="12.75">
      <c r="D4628"/>
    </row>
    <row r="4629" ht="12.75">
      <c r="D4629"/>
    </row>
    <row r="4630" ht="12.75">
      <c r="D4630"/>
    </row>
    <row r="4631" ht="12.75">
      <c r="D4631"/>
    </row>
    <row r="4632" ht="12.75">
      <c r="D4632"/>
    </row>
    <row r="4633" ht="12.75">
      <c r="D4633"/>
    </row>
    <row r="4634" ht="12.75">
      <c r="D4634"/>
    </row>
    <row r="4635" ht="12.75">
      <c r="D4635"/>
    </row>
    <row r="4636" ht="12.75">
      <c r="D4636"/>
    </row>
    <row r="4637" ht="12.75">
      <c r="D4637"/>
    </row>
    <row r="4638" ht="12.75">
      <c r="D4638"/>
    </row>
    <row r="4639" ht="12.75">
      <c r="D4639"/>
    </row>
    <row r="4640" ht="12.75">
      <c r="D4640"/>
    </row>
    <row r="4641" ht="12.75">
      <c r="D4641"/>
    </row>
    <row r="4642" ht="12.75">
      <c r="D4642"/>
    </row>
    <row r="4643" ht="12.75">
      <c r="D4643"/>
    </row>
    <row r="4644" ht="12.75">
      <c r="D4644"/>
    </row>
    <row r="4645" ht="12.75">
      <c r="D4645"/>
    </row>
    <row r="4646" ht="12.75">
      <c r="D4646"/>
    </row>
    <row r="4647" ht="12.75">
      <c r="D4647"/>
    </row>
    <row r="4648" ht="12.75">
      <c r="D4648"/>
    </row>
    <row r="4649" ht="12.75">
      <c r="D4649"/>
    </row>
    <row r="4650" ht="12.75">
      <c r="D4650"/>
    </row>
    <row r="4651" ht="12.75">
      <c r="D4651"/>
    </row>
    <row r="4652" ht="12.75">
      <c r="D4652"/>
    </row>
    <row r="4653" ht="12.75">
      <c r="D4653"/>
    </row>
    <row r="4654" ht="12.75">
      <c r="D4654"/>
    </row>
    <row r="4655" ht="12.75">
      <c r="D4655"/>
    </row>
    <row r="4656" ht="12.75">
      <c r="D4656"/>
    </row>
    <row r="4657" ht="12.75">
      <c r="D4657"/>
    </row>
    <row r="4658" ht="12.75">
      <c r="D4658"/>
    </row>
    <row r="4659" ht="12.75">
      <c r="D4659"/>
    </row>
    <row r="4660" ht="12.75">
      <c r="D4660"/>
    </row>
    <row r="4661" ht="12.75">
      <c r="D4661"/>
    </row>
    <row r="4662" ht="12.75">
      <c r="D4662"/>
    </row>
    <row r="4663" ht="12.75">
      <c r="D4663"/>
    </row>
    <row r="4664" ht="12.75">
      <c r="D4664"/>
    </row>
    <row r="4665" ht="12.75">
      <c r="D4665"/>
    </row>
    <row r="4666" ht="12.75">
      <c r="D4666"/>
    </row>
    <row r="4667" ht="12.75">
      <c r="D4667"/>
    </row>
    <row r="4668" ht="12.75">
      <c r="D4668"/>
    </row>
    <row r="4669" ht="12.75">
      <c r="D4669"/>
    </row>
    <row r="4670" ht="12.75">
      <c r="D4670"/>
    </row>
    <row r="4671" ht="12.75">
      <c r="D4671"/>
    </row>
    <row r="4672" ht="12.75">
      <c r="D4672"/>
    </row>
    <row r="4673" ht="12.75">
      <c r="D4673"/>
    </row>
    <row r="4674" ht="12.75">
      <c r="D4674"/>
    </row>
    <row r="4675" ht="12.75">
      <c r="D4675"/>
    </row>
    <row r="4676" ht="12.75">
      <c r="D4676"/>
    </row>
    <row r="4677" ht="12.75">
      <c r="D4677"/>
    </row>
    <row r="4678" ht="12.75">
      <c r="D4678"/>
    </row>
    <row r="4679" ht="12.75">
      <c r="D4679"/>
    </row>
    <row r="4680" ht="12.75">
      <c r="D4680"/>
    </row>
    <row r="4681" ht="12.75">
      <c r="D4681"/>
    </row>
    <row r="4682" ht="12.75">
      <c r="D4682"/>
    </row>
    <row r="4683" ht="12.75">
      <c r="D4683"/>
    </row>
    <row r="4684" ht="12.75">
      <c r="D4684"/>
    </row>
    <row r="4685" ht="12.75">
      <c r="D4685"/>
    </row>
    <row r="4686" ht="12.75">
      <c r="D4686"/>
    </row>
    <row r="4687" ht="12.75">
      <c r="D4687"/>
    </row>
    <row r="4688" ht="12.75">
      <c r="D4688"/>
    </row>
    <row r="4689" ht="12.75">
      <c r="D4689"/>
    </row>
    <row r="4690" ht="12.75">
      <c r="D4690"/>
    </row>
    <row r="4691" ht="12.75">
      <c r="D4691"/>
    </row>
    <row r="4692" ht="12.75">
      <c r="D4692"/>
    </row>
    <row r="4693" ht="12.75">
      <c r="D4693"/>
    </row>
    <row r="4694" ht="12.75">
      <c r="D4694"/>
    </row>
    <row r="4695" ht="12.75">
      <c r="D4695"/>
    </row>
    <row r="4696" ht="12.75">
      <c r="D4696"/>
    </row>
    <row r="4697" ht="12.75">
      <c r="D4697"/>
    </row>
    <row r="4698" ht="12.75">
      <c r="D4698"/>
    </row>
    <row r="4699" ht="12.75">
      <c r="D4699"/>
    </row>
    <row r="4700" ht="12.75">
      <c r="D4700"/>
    </row>
    <row r="4701" ht="12.75">
      <c r="D4701"/>
    </row>
    <row r="4702" ht="12.75">
      <c r="D4702"/>
    </row>
    <row r="4703" ht="12.75">
      <c r="D4703"/>
    </row>
    <row r="4704" ht="12.75">
      <c r="D4704"/>
    </row>
    <row r="4705" ht="12.75">
      <c r="D4705"/>
    </row>
    <row r="4706" ht="12.75">
      <c r="D4706"/>
    </row>
    <row r="4707" ht="12.75">
      <c r="D4707"/>
    </row>
    <row r="4708" ht="12.75">
      <c r="D4708"/>
    </row>
    <row r="4709" ht="12.75">
      <c r="D4709"/>
    </row>
    <row r="4710" ht="12.75">
      <c r="D4710"/>
    </row>
    <row r="4711" ht="12.75">
      <c r="D4711"/>
    </row>
    <row r="4712" ht="12.75">
      <c r="D4712"/>
    </row>
    <row r="4713" ht="12.75">
      <c r="D4713"/>
    </row>
    <row r="4714" ht="12.75">
      <c r="D4714"/>
    </row>
    <row r="4715" ht="12.75">
      <c r="D4715"/>
    </row>
    <row r="4716" ht="12.75">
      <c r="D4716"/>
    </row>
    <row r="4717" ht="12.75">
      <c r="D4717"/>
    </row>
    <row r="4718" ht="12.75">
      <c r="D4718"/>
    </row>
    <row r="4719" ht="12.75">
      <c r="D4719"/>
    </row>
    <row r="4720" ht="12.75">
      <c r="D4720"/>
    </row>
    <row r="4721" ht="12.75">
      <c r="D4721"/>
    </row>
    <row r="4722" ht="12.75">
      <c r="D4722"/>
    </row>
    <row r="4723" ht="12.75">
      <c r="D4723"/>
    </row>
    <row r="4724" ht="12.75">
      <c r="D4724"/>
    </row>
    <row r="4725" ht="12.75">
      <c r="D4725"/>
    </row>
    <row r="4726" ht="12.75">
      <c r="D4726"/>
    </row>
    <row r="4727" ht="12.75">
      <c r="D4727"/>
    </row>
    <row r="4728" ht="12.75">
      <c r="D4728"/>
    </row>
    <row r="4729" ht="12.75">
      <c r="D4729"/>
    </row>
    <row r="4730" ht="12.75">
      <c r="D4730"/>
    </row>
    <row r="4731" ht="12.75">
      <c r="D4731"/>
    </row>
    <row r="4732" ht="12.75">
      <c r="D4732"/>
    </row>
    <row r="4733" ht="12.75">
      <c r="D4733"/>
    </row>
    <row r="4734" ht="12.75">
      <c r="D4734"/>
    </row>
    <row r="4735" ht="12.75">
      <c r="D4735"/>
    </row>
    <row r="4736" ht="12.75">
      <c r="D4736"/>
    </row>
    <row r="4737" ht="12.75">
      <c r="D4737"/>
    </row>
    <row r="4738" ht="12.75">
      <c r="D4738"/>
    </row>
    <row r="4739" ht="12.75">
      <c r="D4739"/>
    </row>
    <row r="4740" ht="12.75">
      <c r="D4740"/>
    </row>
    <row r="4741" ht="12.75">
      <c r="D4741"/>
    </row>
    <row r="4742" ht="12.75">
      <c r="D4742"/>
    </row>
    <row r="4743" ht="12.75">
      <c r="D4743"/>
    </row>
    <row r="4744" ht="12.75">
      <c r="D4744"/>
    </row>
    <row r="4745" ht="12.75">
      <c r="D4745"/>
    </row>
    <row r="4746" ht="12.75">
      <c r="D4746"/>
    </row>
    <row r="4747" ht="12.75">
      <c r="D4747"/>
    </row>
    <row r="4748" ht="12.75">
      <c r="D4748"/>
    </row>
    <row r="4749" ht="12.75">
      <c r="D4749"/>
    </row>
    <row r="4750" ht="12.75">
      <c r="D4750"/>
    </row>
    <row r="4751" ht="12.75">
      <c r="D4751"/>
    </row>
    <row r="4752" ht="12.75">
      <c r="D4752"/>
    </row>
    <row r="4753" ht="12.75">
      <c r="D4753"/>
    </row>
    <row r="4754" ht="12.75">
      <c r="D4754"/>
    </row>
    <row r="4755" ht="12.75">
      <c r="D4755"/>
    </row>
    <row r="4756" ht="12.75">
      <c r="D4756"/>
    </row>
    <row r="4757" ht="12.75">
      <c r="D4757"/>
    </row>
    <row r="4758" ht="12.75">
      <c r="D4758"/>
    </row>
    <row r="4759" ht="12.75">
      <c r="D4759"/>
    </row>
    <row r="4760" ht="12.75">
      <c r="D4760"/>
    </row>
    <row r="4761" ht="12.75">
      <c r="D4761"/>
    </row>
    <row r="4762" ht="12.75">
      <c r="D4762"/>
    </row>
    <row r="4763" ht="12.75">
      <c r="D4763"/>
    </row>
    <row r="4764" ht="12.75">
      <c r="D4764"/>
    </row>
    <row r="4765" ht="12.75">
      <c r="D4765"/>
    </row>
    <row r="4766" ht="12.75">
      <c r="D4766"/>
    </row>
    <row r="4767" ht="12.75">
      <c r="D4767"/>
    </row>
    <row r="4768" ht="12.75">
      <c r="D4768"/>
    </row>
    <row r="4769" ht="12.75">
      <c r="D4769"/>
    </row>
    <row r="4770" ht="12.75">
      <c r="D4770"/>
    </row>
    <row r="4771" ht="12.75">
      <c r="D4771"/>
    </row>
    <row r="4772" ht="12.75">
      <c r="D4772"/>
    </row>
    <row r="4773" ht="12.75">
      <c r="D4773"/>
    </row>
    <row r="4774" ht="12.75">
      <c r="D4774"/>
    </row>
    <row r="4775" ht="12.75">
      <c r="D4775"/>
    </row>
    <row r="4776" ht="12.75">
      <c r="D4776"/>
    </row>
    <row r="4777" ht="12.75">
      <c r="D4777"/>
    </row>
    <row r="4778" ht="12.75">
      <c r="D4778"/>
    </row>
    <row r="4779" ht="12.75">
      <c r="D4779"/>
    </row>
    <row r="4780" ht="12.75">
      <c r="D4780"/>
    </row>
    <row r="4781" ht="12.75">
      <c r="D4781"/>
    </row>
    <row r="4782" ht="12.75">
      <c r="D4782"/>
    </row>
    <row r="4783" ht="12.75">
      <c r="D4783"/>
    </row>
    <row r="4784" ht="12.75">
      <c r="D4784"/>
    </row>
    <row r="4785" ht="12.75">
      <c r="D4785"/>
    </row>
    <row r="4786" ht="12.75">
      <c r="D4786"/>
    </row>
    <row r="4787" ht="12.75">
      <c r="D4787"/>
    </row>
    <row r="4788" ht="12.75">
      <c r="D4788"/>
    </row>
    <row r="4789" ht="12.75">
      <c r="D4789"/>
    </row>
    <row r="4790" ht="12.75">
      <c r="D4790"/>
    </row>
    <row r="4791" ht="12.75">
      <c r="D4791"/>
    </row>
    <row r="4792" ht="12.75">
      <c r="D4792"/>
    </row>
    <row r="4793" ht="12.75">
      <c r="D4793"/>
    </row>
    <row r="4794" ht="12.75">
      <c r="D4794"/>
    </row>
    <row r="4795" ht="12.75">
      <c r="D4795"/>
    </row>
    <row r="4796" ht="12.75">
      <c r="D4796"/>
    </row>
    <row r="4797" ht="12.75">
      <c r="D4797"/>
    </row>
    <row r="4798" ht="12.75">
      <c r="D4798"/>
    </row>
    <row r="4799" ht="12.75">
      <c r="D4799"/>
    </row>
    <row r="4800" ht="12.75">
      <c r="D4800"/>
    </row>
    <row r="4801" ht="12.75">
      <c r="D4801"/>
    </row>
    <row r="4802" ht="12.75">
      <c r="D4802"/>
    </row>
    <row r="4803" ht="12.75">
      <c r="D4803"/>
    </row>
    <row r="4804" ht="12.75">
      <c r="D4804"/>
    </row>
    <row r="4805" ht="12.75">
      <c r="D4805"/>
    </row>
    <row r="4806" ht="12.75">
      <c r="D4806"/>
    </row>
    <row r="4807" ht="12.75">
      <c r="D4807"/>
    </row>
    <row r="4808" ht="12.75">
      <c r="D4808"/>
    </row>
    <row r="4809" ht="12.75">
      <c r="D4809"/>
    </row>
    <row r="4810" ht="12.75">
      <c r="D4810"/>
    </row>
    <row r="4811" ht="12.75">
      <c r="D4811"/>
    </row>
    <row r="4812" ht="12.75">
      <c r="D4812"/>
    </row>
    <row r="4813" ht="12.75">
      <c r="D4813"/>
    </row>
    <row r="4814" ht="12.75">
      <c r="D4814"/>
    </row>
    <row r="4815" ht="12.75">
      <c r="D4815"/>
    </row>
    <row r="4816" ht="12.75">
      <c r="D4816"/>
    </row>
    <row r="4817" ht="12.75">
      <c r="D4817"/>
    </row>
    <row r="4818" ht="12.75">
      <c r="D4818"/>
    </row>
    <row r="4819" ht="12.75">
      <c r="D4819"/>
    </row>
    <row r="4820" ht="12.75">
      <c r="D4820"/>
    </row>
    <row r="4821" ht="12.75">
      <c r="D4821"/>
    </row>
    <row r="4822" ht="12.75">
      <c r="D4822"/>
    </row>
    <row r="4823" ht="12.75">
      <c r="D4823"/>
    </row>
    <row r="4824" ht="12.75">
      <c r="D4824"/>
    </row>
    <row r="4825" ht="12.75">
      <c r="D4825"/>
    </row>
    <row r="4826" ht="12.75">
      <c r="D4826"/>
    </row>
    <row r="4827" ht="12.75">
      <c r="D4827"/>
    </row>
    <row r="4828" ht="12.75">
      <c r="D4828"/>
    </row>
    <row r="4829" ht="12.75">
      <c r="D4829"/>
    </row>
    <row r="4830" ht="12.75">
      <c r="D4830"/>
    </row>
    <row r="4831" ht="12.75">
      <c r="D4831"/>
    </row>
    <row r="4832" ht="12.75">
      <c r="D4832"/>
    </row>
    <row r="4833" ht="12.75">
      <c r="D4833"/>
    </row>
    <row r="4834" ht="12.75">
      <c r="D4834"/>
    </row>
    <row r="4835" ht="12.75">
      <c r="D4835"/>
    </row>
    <row r="4836" ht="12.75">
      <c r="D4836"/>
    </row>
    <row r="4837" ht="12.75">
      <c r="D4837"/>
    </row>
    <row r="4838" ht="12.75">
      <c r="D4838"/>
    </row>
    <row r="4839" ht="12.75">
      <c r="D4839"/>
    </row>
    <row r="4840" ht="12.75">
      <c r="D4840"/>
    </row>
    <row r="4841" ht="12.75">
      <c r="D4841"/>
    </row>
    <row r="4842" ht="12.75">
      <c r="D4842"/>
    </row>
    <row r="4843" ht="12.75">
      <c r="D4843"/>
    </row>
    <row r="4844" ht="12.75">
      <c r="D4844"/>
    </row>
    <row r="4845" ht="12.75">
      <c r="D4845"/>
    </row>
    <row r="4846" ht="12.75">
      <c r="D4846"/>
    </row>
    <row r="4847" ht="12.75">
      <c r="D4847"/>
    </row>
    <row r="4848" ht="12.75">
      <c r="D4848"/>
    </row>
    <row r="4849" ht="12.75">
      <c r="D4849"/>
    </row>
    <row r="4850" ht="12.75">
      <c r="D4850"/>
    </row>
    <row r="4851" ht="12.75">
      <c r="D4851"/>
    </row>
    <row r="4852" ht="12.75">
      <c r="D4852"/>
    </row>
    <row r="4853" ht="12.75">
      <c r="D4853"/>
    </row>
    <row r="4854" ht="12.75">
      <c r="D4854"/>
    </row>
    <row r="4855" ht="12.75">
      <c r="D4855"/>
    </row>
    <row r="4856" ht="12.75">
      <c r="D4856"/>
    </row>
    <row r="4857" ht="12.75">
      <c r="D4857"/>
    </row>
    <row r="4858" ht="12.75">
      <c r="D4858"/>
    </row>
    <row r="4859" ht="12.75">
      <c r="D4859"/>
    </row>
    <row r="4860" ht="12.75">
      <c r="D4860"/>
    </row>
    <row r="4861" ht="12.75">
      <c r="D4861"/>
    </row>
    <row r="4862" ht="12.75">
      <c r="D4862"/>
    </row>
    <row r="4863" ht="12.75">
      <c r="D4863"/>
    </row>
    <row r="4864" ht="12.75">
      <c r="D4864"/>
    </row>
    <row r="4865" ht="12.75">
      <c r="D4865"/>
    </row>
    <row r="4866" ht="12.75">
      <c r="D4866"/>
    </row>
    <row r="4867" ht="12.75">
      <c r="D4867"/>
    </row>
    <row r="4868" ht="12.75">
      <c r="D4868"/>
    </row>
    <row r="4869" ht="12.75">
      <c r="D4869"/>
    </row>
    <row r="4870" ht="12.75">
      <c r="D4870"/>
    </row>
    <row r="4871" ht="12.75">
      <c r="D4871"/>
    </row>
    <row r="4872" ht="12.75">
      <c r="D4872"/>
    </row>
    <row r="4873" ht="12.75">
      <c r="D4873"/>
    </row>
    <row r="4874" ht="12.75">
      <c r="D4874"/>
    </row>
    <row r="4875" ht="12.75">
      <c r="D4875"/>
    </row>
    <row r="4876" ht="12.75">
      <c r="D4876"/>
    </row>
    <row r="4877" ht="12.75">
      <c r="D4877"/>
    </row>
    <row r="4878" ht="12.75">
      <c r="D4878"/>
    </row>
    <row r="4879" ht="12.75">
      <c r="D4879"/>
    </row>
    <row r="4880" ht="12.75">
      <c r="D4880"/>
    </row>
    <row r="4881" ht="12.75">
      <c r="D4881"/>
    </row>
    <row r="4882" ht="12.75">
      <c r="D4882"/>
    </row>
    <row r="4883" ht="12.75">
      <c r="D4883"/>
    </row>
    <row r="4884" ht="12.75">
      <c r="D4884"/>
    </row>
    <row r="4885" ht="12.75">
      <c r="D4885"/>
    </row>
    <row r="4886" ht="12.75">
      <c r="D4886"/>
    </row>
    <row r="4887" ht="12.75">
      <c r="D4887"/>
    </row>
    <row r="4888" ht="12.75">
      <c r="D4888"/>
    </row>
    <row r="4889" ht="12.75">
      <c r="D4889"/>
    </row>
    <row r="4890" ht="12.75">
      <c r="D4890"/>
    </row>
    <row r="4891" ht="12.75">
      <c r="D4891"/>
    </row>
    <row r="4892" ht="12.75">
      <c r="D4892"/>
    </row>
    <row r="4893" ht="12.75">
      <c r="D4893"/>
    </row>
    <row r="4894" ht="12.75">
      <c r="D4894"/>
    </row>
    <row r="4895" ht="12.75">
      <c r="D4895"/>
    </row>
    <row r="4896" ht="12.75">
      <c r="D4896"/>
    </row>
    <row r="4897" ht="12.75">
      <c r="D4897"/>
    </row>
    <row r="4898" ht="12.75">
      <c r="D4898"/>
    </row>
    <row r="4899" ht="12.75">
      <c r="D4899"/>
    </row>
    <row r="4900" ht="12.75">
      <c r="D4900"/>
    </row>
    <row r="4901" ht="12.75">
      <c r="D4901"/>
    </row>
    <row r="4902" ht="12.75">
      <c r="D4902"/>
    </row>
    <row r="4903" ht="12.75">
      <c r="D4903"/>
    </row>
    <row r="4904" ht="12.75">
      <c r="D4904"/>
    </row>
    <row r="4905" ht="12.75">
      <c r="D4905"/>
    </row>
    <row r="4906" ht="12.75">
      <c r="D4906"/>
    </row>
    <row r="4907" ht="12.75">
      <c r="D4907"/>
    </row>
    <row r="4908" ht="12.75">
      <c r="D4908"/>
    </row>
    <row r="4909" ht="12.75">
      <c r="D4909"/>
    </row>
    <row r="4910" ht="12.75">
      <c r="D4910"/>
    </row>
    <row r="4911" ht="12.75">
      <c r="D4911"/>
    </row>
    <row r="4912" ht="12.75">
      <c r="D4912"/>
    </row>
    <row r="4913" ht="12.75">
      <c r="D4913"/>
    </row>
    <row r="4914" ht="12.75">
      <c r="D4914"/>
    </row>
    <row r="4915" ht="12.75">
      <c r="D4915"/>
    </row>
    <row r="4916" ht="12.75">
      <c r="D4916"/>
    </row>
    <row r="4917" ht="12.75">
      <c r="D4917"/>
    </row>
    <row r="4918" ht="12.75">
      <c r="D4918"/>
    </row>
    <row r="4919" ht="12.75">
      <c r="D4919"/>
    </row>
    <row r="4920" ht="12.75">
      <c r="D4920"/>
    </row>
    <row r="4921" ht="12.75">
      <c r="D4921"/>
    </row>
    <row r="4922" ht="12.75">
      <c r="D4922"/>
    </row>
    <row r="4923" ht="12.75">
      <c r="D4923"/>
    </row>
    <row r="4924" ht="12.75">
      <c r="D4924"/>
    </row>
    <row r="4925" ht="12.75">
      <c r="D4925"/>
    </row>
    <row r="4926" ht="12.75">
      <c r="D4926"/>
    </row>
    <row r="4927" ht="12.75">
      <c r="D4927"/>
    </row>
    <row r="4928" ht="12.75">
      <c r="D4928"/>
    </row>
    <row r="4929" ht="12.75">
      <c r="D4929"/>
    </row>
    <row r="4930" ht="12.75">
      <c r="D4930"/>
    </row>
    <row r="4931" ht="12.75">
      <c r="D4931"/>
    </row>
    <row r="4932" ht="12.75">
      <c r="D4932"/>
    </row>
    <row r="4933" ht="12.75">
      <c r="D4933"/>
    </row>
    <row r="4934" ht="12.75">
      <c r="D4934"/>
    </row>
    <row r="4935" ht="12.75">
      <c r="D4935"/>
    </row>
    <row r="4936" ht="12.75">
      <c r="D4936"/>
    </row>
    <row r="4937" ht="12.75">
      <c r="D4937"/>
    </row>
    <row r="4938" ht="12.75">
      <c r="D4938"/>
    </row>
    <row r="4939" ht="12.75">
      <c r="D4939"/>
    </row>
    <row r="4940" ht="12.75">
      <c r="D4940"/>
    </row>
    <row r="4941" ht="12.75">
      <c r="D4941"/>
    </row>
    <row r="4942" ht="12.75">
      <c r="D4942"/>
    </row>
    <row r="4943" ht="12.75">
      <c r="D4943"/>
    </row>
    <row r="4944" ht="12.75">
      <c r="D4944"/>
    </row>
    <row r="4945" ht="12.75">
      <c r="D4945"/>
    </row>
    <row r="4946" ht="12.75">
      <c r="D4946"/>
    </row>
    <row r="4947" ht="12.75">
      <c r="D4947"/>
    </row>
    <row r="4948" ht="12.75">
      <c r="D4948"/>
    </row>
    <row r="4949" ht="12.75">
      <c r="D4949"/>
    </row>
    <row r="4950" ht="12.75">
      <c r="D4950"/>
    </row>
    <row r="4951" ht="12.75">
      <c r="D4951"/>
    </row>
    <row r="4952" ht="12.75">
      <c r="D4952"/>
    </row>
    <row r="4953" ht="12.75">
      <c r="D4953"/>
    </row>
    <row r="4954" ht="12.75">
      <c r="D4954"/>
    </row>
    <row r="4955" ht="12.75">
      <c r="D4955"/>
    </row>
    <row r="4956" ht="12.75">
      <c r="D4956"/>
    </row>
    <row r="4957" ht="12.75">
      <c r="D4957"/>
    </row>
    <row r="4958" ht="12.75">
      <c r="D4958"/>
    </row>
    <row r="4959" ht="12.75">
      <c r="D4959"/>
    </row>
    <row r="4960" ht="12.75">
      <c r="D4960"/>
    </row>
    <row r="4961" ht="12.75">
      <c r="D4961"/>
    </row>
    <row r="4962" ht="12.75">
      <c r="D4962"/>
    </row>
    <row r="4963" ht="12.75">
      <c r="D4963"/>
    </row>
    <row r="4964" ht="12.75">
      <c r="D4964"/>
    </row>
    <row r="4965" ht="12.75">
      <c r="D4965"/>
    </row>
    <row r="4966" ht="12.75">
      <c r="D4966"/>
    </row>
    <row r="4967" ht="12.75">
      <c r="D4967"/>
    </row>
    <row r="4968" ht="12.75">
      <c r="D4968"/>
    </row>
    <row r="4969" ht="12.75">
      <c r="D4969"/>
    </row>
    <row r="4970" ht="12.75">
      <c r="D4970"/>
    </row>
    <row r="4971" ht="12.75">
      <c r="D4971"/>
    </row>
    <row r="4972" ht="12.75">
      <c r="D4972"/>
    </row>
    <row r="4973" ht="12.75">
      <c r="D4973"/>
    </row>
    <row r="4974" ht="12.75">
      <c r="D4974"/>
    </row>
    <row r="4975" ht="12.75">
      <c r="D4975"/>
    </row>
    <row r="4976" ht="12.75">
      <c r="D4976"/>
    </row>
    <row r="4977" ht="12.75">
      <c r="D4977"/>
    </row>
    <row r="4978" ht="12.75">
      <c r="D4978"/>
    </row>
    <row r="4979" ht="12.75">
      <c r="D4979"/>
    </row>
    <row r="4980" ht="12.75">
      <c r="D4980"/>
    </row>
    <row r="4981" ht="12.75">
      <c r="D4981"/>
    </row>
    <row r="4982" ht="12.75">
      <c r="D4982"/>
    </row>
    <row r="4983" ht="12.75">
      <c r="D4983"/>
    </row>
    <row r="4984" ht="12.75">
      <c r="D4984"/>
    </row>
    <row r="4985" ht="12.75">
      <c r="D4985"/>
    </row>
    <row r="4986" ht="12.75">
      <c r="D4986"/>
    </row>
    <row r="4987" ht="12.75">
      <c r="D4987"/>
    </row>
    <row r="4988" ht="12.75">
      <c r="D4988"/>
    </row>
    <row r="4989" ht="12.75">
      <c r="D4989"/>
    </row>
    <row r="4990" ht="12.75">
      <c r="D4990"/>
    </row>
    <row r="4991" ht="12.75">
      <c r="D4991"/>
    </row>
    <row r="4992" ht="12.75">
      <c r="D4992"/>
    </row>
    <row r="4993" ht="12.75">
      <c r="D4993"/>
    </row>
    <row r="4994" ht="12.75">
      <c r="D4994"/>
    </row>
    <row r="4995" ht="12.75">
      <c r="D4995"/>
    </row>
    <row r="4996" ht="12.75">
      <c r="D4996"/>
    </row>
    <row r="4997" ht="12.75">
      <c r="D4997"/>
    </row>
    <row r="4998" ht="12.75">
      <c r="D4998"/>
    </row>
    <row r="4999" ht="12.75">
      <c r="D4999"/>
    </row>
    <row r="5000" ht="12.75">
      <c r="D5000"/>
    </row>
    <row r="5001" ht="12.75">
      <c r="D5001"/>
    </row>
    <row r="5002" ht="12.75">
      <c r="D5002"/>
    </row>
    <row r="5003" ht="12.75">
      <c r="D5003"/>
    </row>
    <row r="5004" ht="12.75">
      <c r="D5004"/>
    </row>
    <row r="5005" ht="12.75">
      <c r="D5005"/>
    </row>
    <row r="5006" ht="12.75">
      <c r="D5006"/>
    </row>
    <row r="5007" ht="12.75">
      <c r="D5007"/>
    </row>
    <row r="5008" ht="12.75">
      <c r="D5008"/>
    </row>
    <row r="5009" ht="12.75">
      <c r="D5009"/>
    </row>
    <row r="5010" ht="12.75">
      <c r="D5010"/>
    </row>
    <row r="5011" ht="12.75">
      <c r="D5011"/>
    </row>
    <row r="5012" ht="12.75">
      <c r="D5012"/>
    </row>
    <row r="5013" ht="12.75">
      <c r="D5013"/>
    </row>
    <row r="5014" ht="12.75">
      <c r="D5014"/>
    </row>
    <row r="5015" ht="12.75">
      <c r="D5015"/>
    </row>
    <row r="5016" ht="12.75">
      <c r="D5016"/>
    </row>
    <row r="5017" ht="12.75">
      <c r="D5017"/>
    </row>
    <row r="5018" ht="12.75">
      <c r="D5018"/>
    </row>
    <row r="5019" ht="12.75">
      <c r="D5019"/>
    </row>
    <row r="5020" ht="12.75">
      <c r="D5020"/>
    </row>
    <row r="5021" ht="12.75">
      <c r="D5021"/>
    </row>
    <row r="5022" ht="12.75">
      <c r="D5022"/>
    </row>
    <row r="5023" ht="12.75">
      <c r="D5023"/>
    </row>
    <row r="5024" ht="12.75">
      <c r="D5024"/>
    </row>
    <row r="5025" ht="12.75">
      <c r="D5025"/>
    </row>
    <row r="5026" ht="12.75">
      <c r="D5026"/>
    </row>
    <row r="5027" ht="12.75">
      <c r="D5027"/>
    </row>
    <row r="5028" ht="12.75">
      <c r="D5028"/>
    </row>
    <row r="5029" ht="12.75">
      <c r="D5029"/>
    </row>
    <row r="5030" ht="12.75">
      <c r="D5030"/>
    </row>
    <row r="5031" ht="12.75">
      <c r="D5031"/>
    </row>
    <row r="5032" ht="12.75">
      <c r="D5032"/>
    </row>
    <row r="5033" ht="12.75">
      <c r="D5033"/>
    </row>
    <row r="5034" ht="12.75">
      <c r="D5034"/>
    </row>
    <row r="5035" ht="12.75">
      <c r="D5035"/>
    </row>
    <row r="5036" ht="12.75">
      <c r="D5036"/>
    </row>
    <row r="5037" ht="12.75">
      <c r="D5037"/>
    </row>
    <row r="5038" ht="12.75">
      <c r="D5038"/>
    </row>
    <row r="5039" ht="12.75">
      <c r="D5039"/>
    </row>
    <row r="5040" ht="12.75">
      <c r="D5040"/>
    </row>
    <row r="5041" ht="12.75">
      <c r="D5041"/>
    </row>
    <row r="5042" ht="12.75">
      <c r="D5042"/>
    </row>
    <row r="5043" ht="12.75">
      <c r="D5043"/>
    </row>
    <row r="5044" ht="12.75">
      <c r="D5044"/>
    </row>
    <row r="5045" ht="12.75">
      <c r="D5045"/>
    </row>
    <row r="5046" ht="12.75">
      <c r="D5046"/>
    </row>
    <row r="5047" ht="12.75">
      <c r="D5047"/>
    </row>
    <row r="5048" ht="12.75">
      <c r="D5048"/>
    </row>
    <row r="5049" ht="12.75">
      <c r="D5049"/>
    </row>
    <row r="5050" ht="12.75">
      <c r="D5050"/>
    </row>
    <row r="5051" ht="12.75">
      <c r="D5051"/>
    </row>
    <row r="5052" ht="12.75">
      <c r="D5052"/>
    </row>
    <row r="5053" ht="12.75">
      <c r="D5053"/>
    </row>
    <row r="5054" ht="12.75">
      <c r="D5054"/>
    </row>
    <row r="5055" ht="12.75">
      <c r="D5055"/>
    </row>
    <row r="5056" ht="12.75">
      <c r="D5056"/>
    </row>
    <row r="5057" ht="12.75">
      <c r="D5057"/>
    </row>
    <row r="5058" ht="12.75">
      <c r="D5058"/>
    </row>
    <row r="5059" ht="12.75">
      <c r="D5059"/>
    </row>
    <row r="5060" ht="12.75">
      <c r="D5060"/>
    </row>
    <row r="5061" ht="12.75">
      <c r="D5061"/>
    </row>
    <row r="5062" ht="12.75">
      <c r="D5062"/>
    </row>
    <row r="5063" ht="12.75">
      <c r="D5063"/>
    </row>
    <row r="5064" ht="12.75">
      <c r="D5064"/>
    </row>
    <row r="5065" ht="12.75">
      <c r="D5065"/>
    </row>
    <row r="5066" ht="12.75">
      <c r="D5066"/>
    </row>
    <row r="5067" ht="12.75">
      <c r="D5067"/>
    </row>
    <row r="5068" ht="12.75">
      <c r="D5068"/>
    </row>
    <row r="5069" ht="12.75">
      <c r="D5069"/>
    </row>
    <row r="5070" ht="12.75">
      <c r="D5070"/>
    </row>
    <row r="5071" ht="12.75">
      <c r="D5071"/>
    </row>
    <row r="5072" ht="12.75">
      <c r="D5072"/>
    </row>
    <row r="5073" ht="12.75">
      <c r="D5073"/>
    </row>
    <row r="5074" ht="12.75">
      <c r="D5074"/>
    </row>
    <row r="5075" ht="12.75">
      <c r="D5075"/>
    </row>
    <row r="5076" ht="12.75">
      <c r="D5076"/>
    </row>
    <row r="5077" ht="12.75">
      <c r="D5077"/>
    </row>
    <row r="5078" ht="12.75">
      <c r="D5078"/>
    </row>
    <row r="5079" ht="12.75">
      <c r="D5079"/>
    </row>
    <row r="5080" ht="12.75">
      <c r="D5080"/>
    </row>
    <row r="5081" ht="12.75">
      <c r="D5081"/>
    </row>
    <row r="5082" ht="12.75">
      <c r="D5082"/>
    </row>
    <row r="5083" ht="12.75">
      <c r="D5083"/>
    </row>
    <row r="5084" ht="12.75">
      <c r="D5084"/>
    </row>
  </sheetData>
  <mergeCells count="32">
    <mergeCell ref="M22:M23"/>
    <mergeCell ref="M24:M25"/>
    <mergeCell ref="B24:B25"/>
    <mergeCell ref="C24:C25"/>
    <mergeCell ref="K24:K25"/>
    <mergeCell ref="L24:L25"/>
    <mergeCell ref="C22:C23"/>
    <mergeCell ref="B22:B23"/>
    <mergeCell ref="K22:K23"/>
    <mergeCell ref="L22:L23"/>
    <mergeCell ref="C26:C27"/>
    <mergeCell ref="B26:B27"/>
    <mergeCell ref="M26:M27"/>
    <mergeCell ref="L26:L27"/>
    <mergeCell ref="K26:K27"/>
    <mergeCell ref="B9:B11"/>
    <mergeCell ref="B15:B18"/>
    <mergeCell ref="B4:B6"/>
    <mergeCell ref="M4:M6"/>
    <mergeCell ref="L12:L13"/>
    <mergeCell ref="M12:M13"/>
    <mergeCell ref="C12:C13"/>
    <mergeCell ref="B12:B13"/>
    <mergeCell ref="F5:J5"/>
    <mergeCell ref="K12:K13"/>
    <mergeCell ref="C2:L2"/>
    <mergeCell ref="K4:K6"/>
    <mergeCell ref="L4:L6"/>
    <mergeCell ref="C4:C6"/>
    <mergeCell ref="D4:D6"/>
    <mergeCell ref="E5:E6"/>
    <mergeCell ref="E4:J4"/>
  </mergeCells>
  <printOptions/>
  <pageMargins left="0.7874015748031497" right="0.7874015748031497" top="0.984251968503937" bottom="0.7874015748031497" header="0.5118110236220472" footer="0.5118110236220472"/>
  <pageSetup fitToHeight="5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M1" sqref="M1"/>
    </sheetView>
  </sheetViews>
  <sheetFormatPr defaultColWidth="9.00390625" defaultRowHeight="12.75"/>
  <cols>
    <col min="1" max="1" width="1.25" style="0" customWidth="1"/>
    <col min="2" max="2" width="8.75390625" style="6" customWidth="1"/>
    <col min="3" max="3" width="37.625" style="7" customWidth="1"/>
    <col min="4" max="4" width="9.625" style="0" customWidth="1"/>
    <col min="5" max="6" width="10.625" style="7" customWidth="1"/>
    <col min="7" max="8" width="9.875" style="0" customWidth="1"/>
    <col min="9" max="10" width="10.875" style="0" customWidth="1"/>
    <col min="11" max="11" width="15.625" style="0" customWidth="1"/>
    <col min="12" max="12" width="21.625" style="0" customWidth="1"/>
    <col min="13" max="13" width="27.75390625" style="0" customWidth="1"/>
  </cols>
  <sheetData>
    <row r="1" ht="15.75">
      <c r="M1" s="405"/>
    </row>
    <row r="2" spans="2:12" s="52" customFormat="1" ht="18">
      <c r="B2" s="51"/>
      <c r="C2" s="829" t="s">
        <v>228</v>
      </c>
      <c r="D2" s="829"/>
      <c r="E2" s="829"/>
      <c r="F2" s="829"/>
      <c r="G2" s="829"/>
      <c r="H2" s="829"/>
      <c r="I2" s="829"/>
      <c r="J2" s="829"/>
      <c r="K2" s="829"/>
      <c r="L2" s="829"/>
    </row>
    <row r="3" spans="5:10" ht="8.25" customHeight="1" thickBot="1">
      <c r="E3" s="529"/>
      <c r="F3" s="529"/>
      <c r="G3" s="530"/>
      <c r="H3" s="530"/>
      <c r="I3" s="530"/>
      <c r="J3" s="530"/>
    </row>
    <row r="4" spans="2:13" ht="23.25" customHeight="1">
      <c r="B4" s="651" t="s">
        <v>126</v>
      </c>
      <c r="C4" s="736" t="s">
        <v>15</v>
      </c>
      <c r="D4" s="736" t="s">
        <v>58</v>
      </c>
      <c r="E4" s="864" t="s">
        <v>57</v>
      </c>
      <c r="F4" s="865"/>
      <c r="G4" s="866"/>
      <c r="H4" s="866"/>
      <c r="I4" s="866"/>
      <c r="J4" s="867"/>
      <c r="K4" s="736" t="s">
        <v>17</v>
      </c>
      <c r="L4" s="736" t="s">
        <v>55</v>
      </c>
      <c r="M4" s="669" t="s">
        <v>16</v>
      </c>
    </row>
    <row r="5" spans="2:13" ht="21.75" customHeight="1">
      <c r="B5" s="652"/>
      <c r="C5" s="791"/>
      <c r="D5" s="737"/>
      <c r="E5" s="737" t="s">
        <v>48</v>
      </c>
      <c r="F5" s="817" t="s">
        <v>56</v>
      </c>
      <c r="G5" s="818"/>
      <c r="H5" s="818"/>
      <c r="I5" s="818"/>
      <c r="J5" s="819"/>
      <c r="K5" s="737"/>
      <c r="L5" s="737"/>
      <c r="M5" s="649"/>
    </row>
    <row r="6" spans="2:13" ht="16.5" customHeight="1">
      <c r="B6" s="653"/>
      <c r="C6" s="681"/>
      <c r="D6" s="738"/>
      <c r="E6" s="738"/>
      <c r="F6" s="490">
        <v>2007</v>
      </c>
      <c r="G6" s="490">
        <v>2008</v>
      </c>
      <c r="H6" s="490">
        <v>2009</v>
      </c>
      <c r="I6" s="490">
        <v>2010</v>
      </c>
      <c r="J6" s="490">
        <v>2011</v>
      </c>
      <c r="K6" s="738"/>
      <c r="L6" s="738"/>
      <c r="M6" s="650"/>
    </row>
    <row r="7" spans="2:13" ht="13.5" thickBot="1">
      <c r="B7" s="27">
        <v>1</v>
      </c>
      <c r="C7" s="11">
        <f>1+B7</f>
        <v>2</v>
      </c>
      <c r="D7" s="11">
        <f aca="true" t="shared" si="0" ref="D7:M7">1+C7</f>
        <v>3</v>
      </c>
      <c r="E7" s="11">
        <f t="shared" si="0"/>
        <v>4</v>
      </c>
      <c r="F7" s="11">
        <v>5</v>
      </c>
      <c r="G7" s="11">
        <v>6</v>
      </c>
      <c r="H7" s="11">
        <f t="shared" si="0"/>
        <v>7</v>
      </c>
      <c r="I7" s="11">
        <f t="shared" si="0"/>
        <v>8</v>
      </c>
      <c r="J7" s="11">
        <f t="shared" si="0"/>
        <v>9</v>
      </c>
      <c r="K7" s="3">
        <f t="shared" si="0"/>
        <v>10</v>
      </c>
      <c r="L7" s="11">
        <f t="shared" si="0"/>
        <v>11</v>
      </c>
      <c r="M7" s="11">
        <f t="shared" si="0"/>
        <v>12</v>
      </c>
    </row>
    <row r="8" spans="2:13" ht="95.25" customHeight="1" thickBot="1">
      <c r="B8" s="392" t="s">
        <v>223</v>
      </c>
      <c r="C8" s="268" t="s">
        <v>280</v>
      </c>
      <c r="D8" s="107" t="s">
        <v>27</v>
      </c>
      <c r="E8" s="260">
        <f>SUM(F8:J8)</f>
        <v>11000</v>
      </c>
      <c r="F8" s="260">
        <v>0</v>
      </c>
      <c r="G8" s="260">
        <v>0</v>
      </c>
      <c r="H8" s="260">
        <v>0</v>
      </c>
      <c r="I8" s="260">
        <v>1000</v>
      </c>
      <c r="J8" s="260">
        <v>10000</v>
      </c>
      <c r="K8" s="344" t="s">
        <v>31</v>
      </c>
      <c r="L8" s="106" t="s">
        <v>28</v>
      </c>
      <c r="M8" s="258" t="s">
        <v>224</v>
      </c>
    </row>
    <row r="9" spans="2:13" s="288" customFormat="1" ht="12.75" customHeight="1" thickBot="1">
      <c r="B9" s="289"/>
      <c r="C9" s="290"/>
      <c r="D9" s="286"/>
      <c r="E9" s="505"/>
      <c r="F9" s="287"/>
      <c r="G9" s="287"/>
      <c r="H9" s="287"/>
      <c r="I9" s="287"/>
      <c r="J9" s="287"/>
      <c r="K9" s="286"/>
      <c r="L9" s="121"/>
      <c r="M9" s="122"/>
    </row>
    <row r="10" spans="2:13" ht="94.5" customHeight="1" thickBot="1">
      <c r="B10" s="392" t="s">
        <v>123</v>
      </c>
      <c r="C10" s="268" t="s">
        <v>42</v>
      </c>
      <c r="D10" s="107" t="s">
        <v>27</v>
      </c>
      <c r="E10" s="260">
        <f>SUM(F10:J10)</f>
        <v>800</v>
      </c>
      <c r="F10" s="260">
        <v>100</v>
      </c>
      <c r="G10" s="260">
        <v>700</v>
      </c>
      <c r="H10" s="260">
        <v>0</v>
      </c>
      <c r="I10" s="260">
        <v>0</v>
      </c>
      <c r="J10" s="260">
        <v>0</v>
      </c>
      <c r="K10" s="107" t="s">
        <v>31</v>
      </c>
      <c r="L10" s="106"/>
      <c r="M10" s="258" t="s">
        <v>225</v>
      </c>
    </row>
    <row r="11" spans="2:13" ht="94.5" customHeight="1" thickBot="1">
      <c r="B11" s="392" t="s">
        <v>396</v>
      </c>
      <c r="C11" s="268" t="s">
        <v>397</v>
      </c>
      <c r="D11" s="107" t="s">
        <v>399</v>
      </c>
      <c r="E11" s="260">
        <f>SUM(F11:J11)</f>
        <v>50</v>
      </c>
      <c r="F11" s="260">
        <v>50</v>
      </c>
      <c r="G11" s="260">
        <v>0</v>
      </c>
      <c r="H11" s="260">
        <v>0</v>
      </c>
      <c r="I11" s="260">
        <v>0</v>
      </c>
      <c r="J11" s="260">
        <v>0</v>
      </c>
      <c r="K11" s="107" t="s">
        <v>398</v>
      </c>
      <c r="L11" s="106"/>
      <c r="M11" s="258"/>
    </row>
    <row r="12" spans="2:13" ht="94.5" customHeight="1" thickBot="1">
      <c r="B12" s="392" t="s">
        <v>334</v>
      </c>
      <c r="C12" s="268" t="s">
        <v>403</v>
      </c>
      <c r="D12" s="107" t="s">
        <v>27</v>
      </c>
      <c r="E12" s="260">
        <f>SUM(F12:J12)</f>
        <v>500</v>
      </c>
      <c r="F12" s="260">
        <v>500</v>
      </c>
      <c r="G12" s="260">
        <v>0</v>
      </c>
      <c r="H12" s="260">
        <v>0</v>
      </c>
      <c r="I12" s="260">
        <v>0</v>
      </c>
      <c r="J12" s="260">
        <v>0</v>
      </c>
      <c r="K12" s="107" t="s">
        <v>478</v>
      </c>
      <c r="L12" s="106"/>
      <c r="M12" s="258"/>
    </row>
    <row r="13" spans="2:13" s="288" customFormat="1" ht="12.75" customHeight="1">
      <c r="B13" s="263"/>
      <c r="C13" s="264" t="s">
        <v>169</v>
      </c>
      <c r="D13" s="264"/>
      <c r="E13" s="265">
        <f aca="true" t="shared" si="1" ref="E13:J13">SUM(E15:E17)</f>
        <v>12350</v>
      </c>
      <c r="F13" s="265">
        <f t="shared" si="1"/>
        <v>650</v>
      </c>
      <c r="G13" s="265">
        <f t="shared" si="1"/>
        <v>700</v>
      </c>
      <c r="H13" s="265">
        <f t="shared" si="1"/>
        <v>0</v>
      </c>
      <c r="I13" s="265">
        <f t="shared" si="1"/>
        <v>1000</v>
      </c>
      <c r="J13" s="265">
        <f t="shared" si="1"/>
        <v>10000</v>
      </c>
      <c r="K13" s="264"/>
      <c r="L13" s="266"/>
      <c r="M13" s="267"/>
    </row>
    <row r="14" spans="2:13" ht="84.75" customHeight="1">
      <c r="B14" s="189"/>
      <c r="C14" s="186" t="s">
        <v>207</v>
      </c>
      <c r="D14" s="218"/>
      <c r="E14" s="191"/>
      <c r="F14" s="191"/>
      <c r="G14" s="191"/>
      <c r="H14" s="191"/>
      <c r="I14" s="191"/>
      <c r="J14" s="191"/>
      <c r="K14" s="218"/>
      <c r="L14" s="190"/>
      <c r="M14" s="192"/>
    </row>
    <row r="15" spans="2:13" ht="27.75" customHeight="1">
      <c r="B15" s="189"/>
      <c r="C15" s="243"/>
      <c r="D15" s="347" t="s">
        <v>20</v>
      </c>
      <c r="E15" s="348">
        <f>SUM(F15:J15)</f>
        <v>0</v>
      </c>
      <c r="F15" s="348">
        <v>0</v>
      </c>
      <c r="G15" s="348">
        <v>0</v>
      </c>
      <c r="H15" s="348">
        <v>0</v>
      </c>
      <c r="I15" s="348">
        <v>0</v>
      </c>
      <c r="J15" s="348">
        <v>0</v>
      </c>
      <c r="K15" s="218"/>
      <c r="L15" s="190"/>
      <c r="M15" s="192"/>
    </row>
    <row r="16" spans="2:13" ht="15">
      <c r="B16" s="189"/>
      <c r="C16" s="243"/>
      <c r="D16" s="347" t="s">
        <v>62</v>
      </c>
      <c r="E16" s="348">
        <f>SUM(F16:J16)</f>
        <v>50</v>
      </c>
      <c r="F16" s="348">
        <f>F11</f>
        <v>50</v>
      </c>
      <c r="G16" s="348">
        <v>0</v>
      </c>
      <c r="H16" s="348">
        <v>0</v>
      </c>
      <c r="I16" s="348">
        <v>0</v>
      </c>
      <c r="J16" s="348">
        <v>0</v>
      </c>
      <c r="K16" s="218"/>
      <c r="L16" s="190"/>
      <c r="M16" s="192"/>
    </row>
    <row r="17" spans="2:13" ht="21.75" customHeight="1" thickBot="1">
      <c r="B17" s="176"/>
      <c r="C17" s="187"/>
      <c r="D17" s="187" t="s">
        <v>27</v>
      </c>
      <c r="E17" s="177">
        <f>SUM(F17:J17)</f>
        <v>12300</v>
      </c>
      <c r="F17" s="177">
        <f>F8+F10+F12</f>
        <v>600</v>
      </c>
      <c r="G17" s="177">
        <f>G8+G10+G11+G12</f>
        <v>700</v>
      </c>
      <c r="H17" s="177">
        <f>H8+H10+H11+H12</f>
        <v>0</v>
      </c>
      <c r="I17" s="177">
        <f>I8+I10+I11+I12</f>
        <v>1000</v>
      </c>
      <c r="J17" s="177">
        <f>J8+J10+J11+J12</f>
        <v>10000</v>
      </c>
      <c r="K17" s="220"/>
      <c r="L17" s="179"/>
      <c r="M17" s="180"/>
    </row>
    <row r="18" ht="24.75" customHeight="1"/>
    <row r="19" ht="25.5" customHeight="1"/>
  </sheetData>
  <mergeCells count="10">
    <mergeCell ref="C2:L2"/>
    <mergeCell ref="K4:K6"/>
    <mergeCell ref="E5:E6"/>
    <mergeCell ref="E4:J4"/>
    <mergeCell ref="F5:J5"/>
    <mergeCell ref="M4:M6"/>
    <mergeCell ref="B4:B6"/>
    <mergeCell ref="C4:C6"/>
    <mergeCell ref="D4:D6"/>
    <mergeCell ref="L4:L6"/>
  </mergeCells>
  <printOptions/>
  <pageMargins left="0.79" right="0.3937007874015748" top="0.77" bottom="0.43" header="0.5118110236220472" footer="0.3"/>
  <pageSetup fitToHeight="7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tabSelected="1" zoomScale="75" zoomScaleNormal="75" workbookViewId="0" topLeftCell="A1">
      <selection activeCell="M1" sqref="M1"/>
    </sheetView>
  </sheetViews>
  <sheetFormatPr defaultColWidth="9.00390625" defaultRowHeight="12.75"/>
  <cols>
    <col min="1" max="1" width="2.875" style="0" customWidth="1"/>
    <col min="2" max="2" width="8.375" style="9" customWidth="1"/>
    <col min="3" max="3" width="27.375" style="7" customWidth="1"/>
    <col min="4" max="4" width="10.75390625" style="7" customWidth="1"/>
    <col min="5" max="6" width="10.00390625" style="7" customWidth="1"/>
    <col min="7" max="10" width="10.00390625" style="0" customWidth="1"/>
    <col min="11" max="11" width="16.625" style="6" customWidth="1"/>
    <col min="12" max="12" width="14.375" style="6" customWidth="1"/>
    <col min="13" max="13" width="39.75390625" style="8" customWidth="1"/>
  </cols>
  <sheetData>
    <row r="1" ht="15.75">
      <c r="M1" s="405"/>
    </row>
    <row r="2" spans="2:13" s="52" customFormat="1" ht="18" customHeight="1">
      <c r="B2" s="53"/>
      <c r="C2" s="735" t="s">
        <v>226</v>
      </c>
      <c r="D2" s="735"/>
      <c r="E2" s="735"/>
      <c r="F2" s="735"/>
      <c r="G2" s="735"/>
      <c r="H2" s="735"/>
      <c r="I2" s="735"/>
      <c r="J2" s="735"/>
      <c r="K2" s="735"/>
      <c r="L2" s="735"/>
      <c r="M2" s="54"/>
    </row>
    <row r="3" ht="6" customHeight="1" thickBot="1"/>
    <row r="4" spans="2:13" ht="23.25" customHeight="1">
      <c r="B4" s="651" t="s">
        <v>126</v>
      </c>
      <c r="C4" s="736" t="s">
        <v>15</v>
      </c>
      <c r="D4" s="736" t="s">
        <v>58</v>
      </c>
      <c r="E4" s="839" t="s">
        <v>57</v>
      </c>
      <c r="F4" s="840"/>
      <c r="G4" s="841"/>
      <c r="H4" s="841"/>
      <c r="I4" s="841"/>
      <c r="J4" s="842"/>
      <c r="K4" s="736" t="s">
        <v>17</v>
      </c>
      <c r="L4" s="736" t="s">
        <v>55</v>
      </c>
      <c r="M4" s="669" t="s">
        <v>16</v>
      </c>
    </row>
    <row r="5" spans="2:13" ht="21.75" customHeight="1">
      <c r="B5" s="652"/>
      <c r="C5" s="791"/>
      <c r="D5" s="737"/>
      <c r="E5" s="737" t="s">
        <v>48</v>
      </c>
      <c r="F5" s="817" t="s">
        <v>56</v>
      </c>
      <c r="G5" s="818"/>
      <c r="H5" s="818"/>
      <c r="I5" s="818"/>
      <c r="J5" s="819"/>
      <c r="K5" s="737"/>
      <c r="L5" s="737"/>
      <c r="M5" s="649"/>
    </row>
    <row r="6" spans="2:13" ht="16.5" customHeight="1">
      <c r="B6" s="653"/>
      <c r="C6" s="681"/>
      <c r="D6" s="738"/>
      <c r="E6" s="738"/>
      <c r="F6" s="490">
        <v>2007</v>
      </c>
      <c r="G6" s="490">
        <v>2008</v>
      </c>
      <c r="H6" s="490">
        <v>2009</v>
      </c>
      <c r="I6" s="490">
        <v>2010</v>
      </c>
      <c r="J6" s="490">
        <v>2011</v>
      </c>
      <c r="K6" s="738"/>
      <c r="L6" s="738"/>
      <c r="M6" s="650"/>
    </row>
    <row r="7" spans="2:13" ht="13.5" thickBot="1">
      <c r="B7" s="2">
        <v>1</v>
      </c>
      <c r="C7" s="3">
        <f>1+B7</f>
        <v>2</v>
      </c>
      <c r="D7" s="3">
        <f aca="true" t="shared" si="0" ref="D7:L7">1+C7</f>
        <v>3</v>
      </c>
      <c r="E7" s="3">
        <f t="shared" si="0"/>
        <v>4</v>
      </c>
      <c r="F7" s="3">
        <v>5</v>
      </c>
      <c r="G7" s="3">
        <v>6</v>
      </c>
      <c r="H7" s="3">
        <f t="shared" si="0"/>
        <v>7</v>
      </c>
      <c r="I7" s="3">
        <f t="shared" si="0"/>
        <v>8</v>
      </c>
      <c r="J7" s="3">
        <f t="shared" si="0"/>
        <v>9</v>
      </c>
      <c r="K7" s="3">
        <f t="shared" si="0"/>
        <v>10</v>
      </c>
      <c r="L7" s="3">
        <f t="shared" si="0"/>
        <v>11</v>
      </c>
      <c r="M7" s="4">
        <f>1+L7</f>
        <v>12</v>
      </c>
    </row>
    <row r="8" spans="2:13" ht="63.75" customHeight="1" thickBot="1">
      <c r="B8" s="104">
        <v>1</v>
      </c>
      <c r="C8" s="268" t="s">
        <v>24</v>
      </c>
      <c r="D8" s="271" t="s">
        <v>92</v>
      </c>
      <c r="E8" s="277">
        <f>SUM(F8:J8)</f>
        <v>2200</v>
      </c>
      <c r="F8" s="277">
        <v>700</v>
      </c>
      <c r="G8" s="260">
        <v>450</v>
      </c>
      <c r="H8" s="260">
        <v>450</v>
      </c>
      <c r="I8" s="260">
        <v>300</v>
      </c>
      <c r="J8" s="260">
        <v>300</v>
      </c>
      <c r="K8" s="113" t="s">
        <v>94</v>
      </c>
      <c r="L8" s="269"/>
      <c r="M8" s="439" t="s">
        <v>52</v>
      </c>
    </row>
    <row r="9" spans="2:13" s="288" customFormat="1" ht="17.25" customHeight="1" thickBot="1">
      <c r="B9" s="305"/>
      <c r="C9" s="306"/>
      <c r="D9" s="307"/>
      <c r="E9" s="308"/>
      <c r="F9" s="308"/>
      <c r="G9" s="309"/>
      <c r="H9" s="309"/>
      <c r="I9" s="309"/>
      <c r="J9" s="309"/>
      <c r="K9" s="310"/>
      <c r="L9" s="311"/>
      <c r="M9" s="274"/>
    </row>
    <row r="10" spans="2:13" ht="69" customHeight="1">
      <c r="B10" s="301">
        <v>2</v>
      </c>
      <c r="C10" s="302" t="s">
        <v>25</v>
      </c>
      <c r="D10" s="303"/>
      <c r="E10" s="251">
        <f aca="true" t="shared" si="1" ref="E10:E18">SUM(F10:J10)</f>
        <v>4990</v>
      </c>
      <c r="F10" s="251">
        <f>SUM(F11:F12)</f>
        <v>100</v>
      </c>
      <c r="G10" s="251">
        <f>SUM(G11:G12)</f>
        <v>990</v>
      </c>
      <c r="H10" s="251">
        <f>SUM(H11:H12)</f>
        <v>850</v>
      </c>
      <c r="I10" s="251">
        <f>SUM(I11:I12)</f>
        <v>1850</v>
      </c>
      <c r="J10" s="251">
        <f>SUM(J11:J12)</f>
        <v>1200</v>
      </c>
      <c r="K10" s="225"/>
      <c r="L10" s="33"/>
      <c r="M10" s="614" t="s">
        <v>52</v>
      </c>
    </row>
    <row r="11" spans="2:13" ht="30.75" customHeight="1">
      <c r="B11" s="877" t="s">
        <v>47</v>
      </c>
      <c r="C11" s="316"/>
      <c r="D11" s="317" t="s">
        <v>27</v>
      </c>
      <c r="E11" s="279">
        <f t="shared" si="1"/>
        <v>2500</v>
      </c>
      <c r="F11" s="279">
        <f>F14+F16</f>
        <v>100</v>
      </c>
      <c r="G11" s="279">
        <f>G14+G16</f>
        <v>400</v>
      </c>
      <c r="H11" s="279">
        <f>H14+H16</f>
        <v>0</v>
      </c>
      <c r="I11" s="279">
        <f>I14+I16</f>
        <v>1000</v>
      </c>
      <c r="J11" s="279">
        <f>J14+J16</f>
        <v>1000</v>
      </c>
      <c r="K11" s="13"/>
      <c r="L11" s="318"/>
      <c r="M11" s="273"/>
    </row>
    <row r="12" spans="2:13" ht="36" customHeight="1" thickBot="1">
      <c r="B12" s="815"/>
      <c r="C12" s="320"/>
      <c r="D12" s="321" t="s">
        <v>92</v>
      </c>
      <c r="E12" s="280">
        <f t="shared" si="1"/>
        <v>2490</v>
      </c>
      <c r="F12" s="280">
        <f>F13+F15</f>
        <v>0</v>
      </c>
      <c r="G12" s="280">
        <f>G13+G15</f>
        <v>590</v>
      </c>
      <c r="H12" s="280">
        <f>H13+H15</f>
        <v>850</v>
      </c>
      <c r="I12" s="280">
        <f>I13+I15</f>
        <v>850</v>
      </c>
      <c r="J12" s="280">
        <f>J13+J15</f>
        <v>200</v>
      </c>
      <c r="K12" s="49"/>
      <c r="L12" s="322"/>
      <c r="M12" s="275"/>
    </row>
    <row r="13" spans="2:13" ht="77.25" customHeight="1">
      <c r="B13" s="825" t="s">
        <v>124</v>
      </c>
      <c r="C13" s="655" t="s">
        <v>256</v>
      </c>
      <c r="D13" s="319" t="s">
        <v>92</v>
      </c>
      <c r="E13" s="278">
        <f t="shared" si="1"/>
        <v>600</v>
      </c>
      <c r="F13" s="278">
        <v>0</v>
      </c>
      <c r="G13" s="259">
        <v>0</v>
      </c>
      <c r="H13" s="259">
        <v>200</v>
      </c>
      <c r="I13" s="259">
        <v>200</v>
      </c>
      <c r="J13" s="259">
        <v>200</v>
      </c>
      <c r="K13" s="98" t="s">
        <v>94</v>
      </c>
      <c r="L13" s="10"/>
      <c r="M13" s="285"/>
    </row>
    <row r="14" spans="2:13" ht="77.25" customHeight="1">
      <c r="B14" s="809"/>
      <c r="C14" s="666"/>
      <c r="D14" s="319" t="s">
        <v>27</v>
      </c>
      <c r="E14" s="278">
        <f t="shared" si="1"/>
        <v>500</v>
      </c>
      <c r="F14" s="278">
        <v>100</v>
      </c>
      <c r="G14" s="259">
        <v>400</v>
      </c>
      <c r="H14" s="259">
        <v>0</v>
      </c>
      <c r="I14" s="259">
        <v>0</v>
      </c>
      <c r="J14" s="259">
        <v>0</v>
      </c>
      <c r="K14" s="98" t="s">
        <v>31</v>
      </c>
      <c r="L14" s="10"/>
      <c r="M14" s="273"/>
    </row>
    <row r="15" spans="2:13" ht="66.75" customHeight="1">
      <c r="B15" s="312" t="s">
        <v>178</v>
      </c>
      <c r="C15" s="22" t="s">
        <v>233</v>
      </c>
      <c r="D15" s="242" t="s">
        <v>92</v>
      </c>
      <c r="E15" s="278">
        <f t="shared" si="1"/>
        <v>1890</v>
      </c>
      <c r="F15" s="304">
        <v>0</v>
      </c>
      <c r="G15" s="223">
        <v>590</v>
      </c>
      <c r="H15" s="223">
        <v>650</v>
      </c>
      <c r="I15" s="223">
        <v>650</v>
      </c>
      <c r="J15" s="223">
        <v>0</v>
      </c>
      <c r="K15" s="15" t="s">
        <v>94</v>
      </c>
      <c r="L15" s="1"/>
      <c r="M15" s="273"/>
    </row>
    <row r="16" spans="2:13" ht="94.5" customHeight="1" thickBot="1">
      <c r="B16" s="239" t="s">
        <v>179</v>
      </c>
      <c r="C16" s="212" t="s">
        <v>236</v>
      </c>
      <c r="D16" s="283" t="s">
        <v>27</v>
      </c>
      <c r="E16" s="278">
        <f t="shared" si="1"/>
        <v>2000</v>
      </c>
      <c r="F16" s="284">
        <v>0</v>
      </c>
      <c r="G16" s="224">
        <v>0</v>
      </c>
      <c r="H16" s="224">
        <v>0</v>
      </c>
      <c r="I16" s="224">
        <v>1000</v>
      </c>
      <c r="J16" s="224">
        <v>1000</v>
      </c>
      <c r="K16" s="216" t="s">
        <v>235</v>
      </c>
      <c r="L16" s="144" t="s">
        <v>237</v>
      </c>
      <c r="M16" s="275"/>
    </row>
    <row r="17" spans="2:13" ht="39.75" customHeight="1" thickBot="1">
      <c r="B17" s="875">
        <v>3</v>
      </c>
      <c r="C17" s="874" t="s">
        <v>333</v>
      </c>
      <c r="D17" s="272" t="s">
        <v>92</v>
      </c>
      <c r="E17" s="277">
        <f t="shared" si="1"/>
        <v>120</v>
      </c>
      <c r="F17" s="277">
        <v>0</v>
      </c>
      <c r="G17" s="260">
        <v>0</v>
      </c>
      <c r="H17" s="260">
        <v>120</v>
      </c>
      <c r="I17" s="260">
        <v>0</v>
      </c>
      <c r="J17" s="260">
        <v>0</v>
      </c>
      <c r="K17" s="868" t="s">
        <v>31</v>
      </c>
      <c r="L17" s="872"/>
      <c r="M17" s="870" t="s">
        <v>52</v>
      </c>
    </row>
    <row r="18" spans="2:13" ht="35.25" customHeight="1" thickBot="1">
      <c r="B18" s="876"/>
      <c r="C18" s="775"/>
      <c r="D18" s="449" t="s">
        <v>27</v>
      </c>
      <c r="E18" s="277">
        <f t="shared" si="1"/>
        <v>90</v>
      </c>
      <c r="F18" s="493">
        <v>0</v>
      </c>
      <c r="G18" s="344">
        <v>90</v>
      </c>
      <c r="H18" s="344">
        <v>0</v>
      </c>
      <c r="I18" s="344">
        <v>0</v>
      </c>
      <c r="J18" s="344">
        <v>0</v>
      </c>
      <c r="K18" s="869"/>
      <c r="L18" s="873"/>
      <c r="M18" s="871"/>
    </row>
    <row r="19" spans="2:13" ht="20.25" customHeight="1" thickBot="1">
      <c r="B19" s="334"/>
      <c r="C19" s="335"/>
      <c r="D19" s="416"/>
      <c r="E19" s="253"/>
      <c r="F19" s="253"/>
      <c r="G19" s="330"/>
      <c r="H19" s="330"/>
      <c r="I19" s="330"/>
      <c r="J19" s="330"/>
      <c r="K19" s="214"/>
      <c r="L19" s="417"/>
      <c r="M19" s="418"/>
    </row>
    <row r="20" spans="2:13" ht="65.25" customHeight="1" thickBot="1">
      <c r="B20" s="104">
        <v>4</v>
      </c>
      <c r="C20" s="268" t="s">
        <v>227</v>
      </c>
      <c r="D20" s="272" t="s">
        <v>92</v>
      </c>
      <c r="E20" s="281">
        <f>SUM(F20:J20)</f>
        <v>875</v>
      </c>
      <c r="F20" s="281">
        <v>375</v>
      </c>
      <c r="G20" s="277">
        <f>G22</f>
        <v>0</v>
      </c>
      <c r="H20" s="277">
        <v>0</v>
      </c>
      <c r="I20" s="277">
        <v>400</v>
      </c>
      <c r="J20" s="277">
        <v>100</v>
      </c>
      <c r="K20" s="113" t="s">
        <v>94</v>
      </c>
      <c r="L20" s="270"/>
      <c r="M20" s="439" t="s">
        <v>52</v>
      </c>
    </row>
    <row r="21" spans="2:13" s="288" customFormat="1" ht="23.25" customHeight="1" thickBot="1">
      <c r="B21" s="291"/>
      <c r="C21" s="292"/>
      <c r="D21" s="293"/>
      <c r="E21" s="294"/>
      <c r="F21" s="294"/>
      <c r="G21" s="295"/>
      <c r="H21" s="295"/>
      <c r="I21" s="295"/>
      <c r="J21" s="295"/>
      <c r="K21" s="62"/>
      <c r="L21" s="296"/>
      <c r="M21" s="274"/>
    </row>
    <row r="22" spans="2:13" ht="69.75" customHeight="1" thickBot="1">
      <c r="B22" s="104">
        <v>5</v>
      </c>
      <c r="C22" s="268" t="s">
        <v>234</v>
      </c>
      <c r="D22" s="272" t="s">
        <v>27</v>
      </c>
      <c r="E22" s="281">
        <f>SUM(F22:J22)</f>
        <v>3000</v>
      </c>
      <c r="F22" s="281">
        <v>0</v>
      </c>
      <c r="G22" s="282">
        <v>0</v>
      </c>
      <c r="H22" s="282">
        <v>0</v>
      </c>
      <c r="I22" s="282">
        <v>1500</v>
      </c>
      <c r="J22" s="282">
        <v>1500</v>
      </c>
      <c r="K22" s="113" t="s">
        <v>235</v>
      </c>
      <c r="L22" s="276"/>
      <c r="M22" s="439" t="s">
        <v>52</v>
      </c>
    </row>
    <row r="23" spans="2:13" ht="16.5" customHeight="1">
      <c r="B23" s="263"/>
      <c r="C23" s="264" t="s">
        <v>169</v>
      </c>
      <c r="D23" s="264"/>
      <c r="E23" s="265">
        <f aca="true" t="shared" si="2" ref="E23:J23">SUM(E25:E28)</f>
        <v>11275</v>
      </c>
      <c r="F23" s="265">
        <f t="shared" si="2"/>
        <v>1175</v>
      </c>
      <c r="G23" s="265">
        <f t="shared" si="2"/>
        <v>1530</v>
      </c>
      <c r="H23" s="265">
        <f t="shared" si="2"/>
        <v>1420</v>
      </c>
      <c r="I23" s="265">
        <f t="shared" si="2"/>
        <v>4050</v>
      </c>
      <c r="J23" s="265">
        <f t="shared" si="2"/>
        <v>3100</v>
      </c>
      <c r="K23" s="264"/>
      <c r="L23" s="266"/>
      <c r="M23" s="267"/>
    </row>
    <row r="24" spans="2:13" ht="15">
      <c r="B24" s="189"/>
      <c r="C24" s="186" t="s">
        <v>207</v>
      </c>
      <c r="D24" s="218"/>
      <c r="E24" s="191"/>
      <c r="F24" s="191"/>
      <c r="G24" s="191"/>
      <c r="H24" s="191"/>
      <c r="I24" s="191"/>
      <c r="J24" s="191"/>
      <c r="K24" s="218"/>
      <c r="L24" s="190"/>
      <c r="M24" s="192"/>
    </row>
    <row r="25" spans="2:13" ht="17.25" customHeight="1">
      <c r="B25" s="189"/>
      <c r="C25" s="243"/>
      <c r="D25" s="347" t="s">
        <v>20</v>
      </c>
      <c r="E25" s="164">
        <f>SUM(F25:J25)</f>
        <v>0</v>
      </c>
      <c r="F25" s="348">
        <v>0</v>
      </c>
      <c r="G25" s="348">
        <v>0</v>
      </c>
      <c r="H25" s="348">
        <v>0</v>
      </c>
      <c r="I25" s="348">
        <v>0</v>
      </c>
      <c r="J25" s="348">
        <v>0</v>
      </c>
      <c r="K25" s="218"/>
      <c r="L25" s="190"/>
      <c r="M25" s="192"/>
    </row>
    <row r="26" spans="2:13" ht="17.25" customHeight="1">
      <c r="B26" s="189"/>
      <c r="C26" s="243"/>
      <c r="D26" s="347" t="s">
        <v>62</v>
      </c>
      <c r="E26" s="164">
        <f>SUM(F26:J26)</f>
        <v>0</v>
      </c>
      <c r="F26" s="348">
        <v>0</v>
      </c>
      <c r="G26" s="348">
        <v>0</v>
      </c>
      <c r="H26" s="348">
        <v>0</v>
      </c>
      <c r="I26" s="348">
        <v>0</v>
      </c>
      <c r="J26" s="348">
        <v>0</v>
      </c>
      <c r="K26" s="218"/>
      <c r="L26" s="190"/>
      <c r="M26" s="192"/>
    </row>
    <row r="27" spans="2:13" ht="16.5" customHeight="1">
      <c r="B27" s="175"/>
      <c r="C27" s="186"/>
      <c r="D27" s="186" t="s">
        <v>27</v>
      </c>
      <c r="E27" s="164">
        <f>SUM(F27:J27)</f>
        <v>5590</v>
      </c>
      <c r="F27" s="164">
        <f>F11+F18+F22</f>
        <v>100</v>
      </c>
      <c r="G27" s="164">
        <f>G11+G18+G22</f>
        <v>490</v>
      </c>
      <c r="H27" s="164">
        <f>H11+H18+H22</f>
        <v>0</v>
      </c>
      <c r="I27" s="164">
        <f>I11+I18+I22</f>
        <v>2500</v>
      </c>
      <c r="J27" s="164">
        <f>J11+J18+J22</f>
        <v>2500</v>
      </c>
      <c r="K27" s="219"/>
      <c r="L27" s="162"/>
      <c r="M27" s="174"/>
    </row>
    <row r="28" spans="2:13" ht="16.5" thickBot="1">
      <c r="B28" s="176"/>
      <c r="C28" s="187"/>
      <c r="D28" s="187" t="s">
        <v>92</v>
      </c>
      <c r="E28" s="177">
        <f>SUM(F28:J28)</f>
        <v>5685</v>
      </c>
      <c r="F28" s="177">
        <f>F8+F12+F17+F20</f>
        <v>1075</v>
      </c>
      <c r="G28" s="177">
        <f>G8+G12+G17+G20</f>
        <v>1040</v>
      </c>
      <c r="H28" s="177">
        <f>H8+H12+H17+H20</f>
        <v>1420</v>
      </c>
      <c r="I28" s="177">
        <f>I8+I12+I17+I20</f>
        <v>1550</v>
      </c>
      <c r="J28" s="177">
        <f>J8+J12+J17+J20</f>
        <v>600</v>
      </c>
      <c r="K28" s="220"/>
      <c r="L28" s="179"/>
      <c r="M28" s="180"/>
    </row>
  </sheetData>
  <mergeCells count="18">
    <mergeCell ref="M4:M6"/>
    <mergeCell ref="E5:E6"/>
    <mergeCell ref="E4:J4"/>
    <mergeCell ref="F5:J5"/>
    <mergeCell ref="C2:L2"/>
    <mergeCell ref="B4:B6"/>
    <mergeCell ref="C4:C6"/>
    <mergeCell ref="D4:D6"/>
    <mergeCell ref="L4:L6"/>
    <mergeCell ref="K4:K6"/>
    <mergeCell ref="B13:B14"/>
    <mergeCell ref="C17:C18"/>
    <mergeCell ref="B17:B18"/>
    <mergeCell ref="B11:B12"/>
    <mergeCell ref="K17:K18"/>
    <mergeCell ref="M17:M18"/>
    <mergeCell ref="L17:L18"/>
    <mergeCell ref="C13:C14"/>
  </mergeCells>
  <printOptions/>
  <pageMargins left="0.7874015748031497" right="0.7874015748031497" top="0.984251968503937" bottom="0.984251968503937" header="0.5118110236220472" footer="0.5118110236220472"/>
  <pageSetup fitToHeight="6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9"/>
  <sheetViews>
    <sheetView zoomScale="75" zoomScaleNormal="75" workbookViewId="0" topLeftCell="B1">
      <pane ySplit="8" topLeftCell="BM9" activePane="bottomLeft" state="frozen"/>
      <selection pane="topLeft" activeCell="A1" sqref="A1"/>
      <selection pane="bottomLeft" activeCell="E35" sqref="E35"/>
    </sheetView>
  </sheetViews>
  <sheetFormatPr defaultColWidth="9.00390625" defaultRowHeight="12.75"/>
  <cols>
    <col min="1" max="1" width="6.75390625" style="624" customWidth="1"/>
    <col min="2" max="2" width="41.875" style="624" customWidth="1"/>
    <col min="3" max="3" width="17.75390625" style="624" customWidth="1"/>
    <col min="4" max="5" width="12.00390625" style="624" customWidth="1"/>
    <col min="6" max="6" width="10.75390625" style="624" customWidth="1"/>
    <col min="7" max="7" width="10.25390625" style="624" customWidth="1"/>
    <col min="8" max="9" width="10.75390625" style="624" customWidth="1"/>
    <col min="10" max="10" width="9.125" style="624" customWidth="1"/>
    <col min="11" max="11" width="13.75390625" style="624" customWidth="1"/>
    <col min="12" max="12" width="20.375" style="624" customWidth="1"/>
    <col min="13" max="16384" width="9.125" style="624" customWidth="1"/>
  </cols>
  <sheetData>
    <row r="1" spans="2:12" ht="12.75">
      <c r="B1" s="625"/>
      <c r="C1" s="625"/>
      <c r="D1" s="625"/>
      <c r="E1" s="625"/>
      <c r="F1" s="625"/>
      <c r="G1" s="626"/>
      <c r="H1" s="625"/>
      <c r="I1" s="625"/>
      <c r="J1" s="625"/>
      <c r="K1" s="625"/>
      <c r="L1" s="625"/>
    </row>
    <row r="2" spans="2:12" ht="12.75"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</row>
    <row r="3" spans="1:12" ht="15">
      <c r="A3" s="627"/>
      <c r="B3" s="628" t="s">
        <v>410</v>
      </c>
      <c r="C3" s="628"/>
      <c r="D3" s="628"/>
      <c r="E3" s="628"/>
      <c r="F3" s="628"/>
      <c r="G3" s="628"/>
      <c r="H3" s="628"/>
      <c r="I3" s="628"/>
      <c r="J3" s="628"/>
      <c r="K3" s="628"/>
      <c r="L3" s="627"/>
    </row>
    <row r="4" spans="1:12" ht="15">
      <c r="A4" s="627"/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</row>
    <row r="5" spans="1:12" ht="12.75" customHeight="1">
      <c r="A5" s="878" t="s">
        <v>310</v>
      </c>
      <c r="B5" s="890" t="s">
        <v>15</v>
      </c>
      <c r="C5" s="629" t="s">
        <v>411</v>
      </c>
      <c r="D5" s="892" t="s">
        <v>412</v>
      </c>
      <c r="E5" s="892"/>
      <c r="F5" s="892"/>
      <c r="G5" s="892"/>
      <c r="H5" s="892"/>
      <c r="I5" s="892"/>
      <c r="J5" s="878" t="s">
        <v>413</v>
      </c>
      <c r="K5" s="878" t="s">
        <v>414</v>
      </c>
      <c r="L5" s="878" t="s">
        <v>16</v>
      </c>
    </row>
    <row r="6" spans="1:12" s="632" customFormat="1" ht="15">
      <c r="A6" s="879"/>
      <c r="B6" s="891"/>
      <c r="C6" s="630" t="s">
        <v>415</v>
      </c>
      <c r="D6" s="893" t="s">
        <v>50</v>
      </c>
      <c r="E6" s="880" t="s">
        <v>416</v>
      </c>
      <c r="F6" s="881"/>
      <c r="G6" s="881"/>
      <c r="H6" s="881"/>
      <c r="I6" s="882"/>
      <c r="J6" s="879"/>
      <c r="K6" s="883"/>
      <c r="L6" s="879"/>
    </row>
    <row r="7" spans="1:12" s="632" customFormat="1" ht="47.25" customHeight="1">
      <c r="A7" s="879"/>
      <c r="B7" s="891"/>
      <c r="C7" s="633"/>
      <c r="D7" s="894"/>
      <c r="E7" s="634">
        <v>2007</v>
      </c>
      <c r="F7" s="631">
        <v>2008</v>
      </c>
      <c r="G7" s="631">
        <v>2009</v>
      </c>
      <c r="H7" s="631">
        <v>2010</v>
      </c>
      <c r="I7" s="631">
        <v>2011</v>
      </c>
      <c r="J7" s="879"/>
      <c r="K7" s="884"/>
      <c r="L7" s="879"/>
    </row>
    <row r="8" spans="1:12" s="632" customFormat="1" ht="15">
      <c r="A8" s="635">
        <v>1</v>
      </c>
      <c r="B8" s="636">
        <v>2</v>
      </c>
      <c r="C8" s="637">
        <v>3</v>
      </c>
      <c r="D8" s="636">
        <v>4</v>
      </c>
      <c r="E8" s="637">
        <v>5</v>
      </c>
      <c r="F8" s="636">
        <v>6</v>
      </c>
      <c r="G8" s="636">
        <v>7</v>
      </c>
      <c r="H8" s="636">
        <v>8</v>
      </c>
      <c r="I8" s="636">
        <v>10</v>
      </c>
      <c r="J8" s="636">
        <v>11</v>
      </c>
      <c r="K8" s="636">
        <v>12</v>
      </c>
      <c r="L8" s="636">
        <v>13</v>
      </c>
    </row>
    <row r="9" spans="1:12" ht="28.5" customHeight="1">
      <c r="A9" s="888" t="s">
        <v>417</v>
      </c>
      <c r="B9" s="889"/>
      <c r="C9" s="639" t="s">
        <v>477</v>
      </c>
      <c r="D9" s="640">
        <f aca="true" t="shared" si="0" ref="D9:I9">D10+D11+D12+D13+D14</f>
        <v>89105</v>
      </c>
      <c r="E9" s="640">
        <f t="shared" si="0"/>
        <v>10300</v>
      </c>
      <c r="F9" s="640">
        <f t="shared" si="0"/>
        <v>17062</v>
      </c>
      <c r="G9" s="640">
        <f t="shared" si="0"/>
        <v>2093</v>
      </c>
      <c r="H9" s="640">
        <f t="shared" si="0"/>
        <v>26650</v>
      </c>
      <c r="I9" s="640">
        <f t="shared" si="0"/>
        <v>33000</v>
      </c>
      <c r="J9" s="636" t="s">
        <v>31</v>
      </c>
      <c r="K9" s="636"/>
      <c r="L9" s="641" t="s">
        <v>418</v>
      </c>
    </row>
    <row r="10" spans="1:12" ht="27" customHeight="1">
      <c r="A10" s="635" t="s">
        <v>18</v>
      </c>
      <c r="B10" s="642" t="s">
        <v>419</v>
      </c>
      <c r="C10" s="642"/>
      <c r="D10" s="636">
        <f>E10+F10+G10</f>
        <v>27062</v>
      </c>
      <c r="E10" s="636">
        <v>10000</v>
      </c>
      <c r="F10" s="636">
        <v>17062</v>
      </c>
      <c r="G10" s="636"/>
      <c r="H10" s="636"/>
      <c r="I10" s="636"/>
      <c r="J10" s="636"/>
      <c r="K10" s="636"/>
      <c r="L10" s="643" t="s">
        <v>420</v>
      </c>
    </row>
    <row r="11" spans="1:12" ht="30">
      <c r="A11" s="635" t="s">
        <v>421</v>
      </c>
      <c r="B11" s="642" t="s">
        <v>422</v>
      </c>
      <c r="C11" s="642"/>
      <c r="D11" s="636">
        <f>E11+F11+G11+H11+I11</f>
        <v>47950</v>
      </c>
      <c r="E11" s="636">
        <v>300</v>
      </c>
      <c r="F11" s="636"/>
      <c r="G11" s="636"/>
      <c r="H11" s="636">
        <v>21150</v>
      </c>
      <c r="I11" s="636">
        <v>26500</v>
      </c>
      <c r="J11" s="636"/>
      <c r="K11" s="636"/>
      <c r="L11" s="643" t="s">
        <v>423</v>
      </c>
    </row>
    <row r="12" spans="1:12" ht="15">
      <c r="A12" s="885" t="s">
        <v>424</v>
      </c>
      <c r="B12" s="642" t="s">
        <v>425</v>
      </c>
      <c r="C12" s="642"/>
      <c r="D12" s="636">
        <f>E12+F12+G12+H12+I12</f>
        <v>6500</v>
      </c>
      <c r="E12" s="636"/>
      <c r="F12" s="636"/>
      <c r="G12" s="636"/>
      <c r="H12" s="636"/>
      <c r="I12" s="636">
        <v>6500</v>
      </c>
      <c r="J12" s="636"/>
      <c r="K12" s="636"/>
      <c r="L12" s="643"/>
    </row>
    <row r="13" spans="1:12" ht="15">
      <c r="A13" s="886"/>
      <c r="B13" s="642" t="s">
        <v>426</v>
      </c>
      <c r="C13" s="642"/>
      <c r="D13" s="636">
        <f>E13+F13+G13+H13+I13</f>
        <v>5500</v>
      </c>
      <c r="E13" s="636"/>
      <c r="F13" s="636"/>
      <c r="G13" s="636"/>
      <c r="H13" s="636">
        <v>5500</v>
      </c>
      <c r="I13" s="636"/>
      <c r="J13" s="636"/>
      <c r="K13" s="636"/>
      <c r="L13" s="643"/>
    </row>
    <row r="14" spans="1:12" ht="15">
      <c r="A14" s="887"/>
      <c r="B14" s="642" t="s">
        <v>427</v>
      </c>
      <c r="C14" s="642"/>
      <c r="D14" s="636">
        <f>E14+F14+G14+H14+I14</f>
        <v>2093</v>
      </c>
      <c r="E14" s="636"/>
      <c r="F14" s="636"/>
      <c r="G14" s="636">
        <v>2093</v>
      </c>
      <c r="H14" s="636"/>
      <c r="I14" s="636"/>
      <c r="J14" s="636"/>
      <c r="K14" s="636"/>
      <c r="L14" s="643"/>
    </row>
    <row r="15" spans="1:12" ht="15">
      <c r="A15" s="644"/>
      <c r="B15" s="642"/>
      <c r="C15" s="642"/>
      <c r="D15" s="636"/>
      <c r="E15" s="636"/>
      <c r="F15" s="636"/>
      <c r="G15" s="636"/>
      <c r="H15" s="636"/>
      <c r="I15" s="636"/>
      <c r="J15" s="636"/>
      <c r="K15" s="636"/>
      <c r="L15" s="643"/>
    </row>
    <row r="16" spans="1:12" ht="15">
      <c r="A16" s="638" t="s">
        <v>293</v>
      </c>
      <c r="B16" s="645" t="s">
        <v>428</v>
      </c>
      <c r="C16" s="640" t="s">
        <v>20</v>
      </c>
      <c r="D16" s="640">
        <f>D17+D18+D19+D20</f>
        <v>8935</v>
      </c>
      <c r="E16" s="640">
        <f>E17+E18+E19+E20</f>
        <v>3000</v>
      </c>
      <c r="F16" s="640">
        <f>F17+F18+F19+F20</f>
        <v>1085</v>
      </c>
      <c r="G16" s="640">
        <f>G17+G18+G19+G20</f>
        <v>1750</v>
      </c>
      <c r="H16" s="640">
        <f>H17+H18+H19+H20</f>
        <v>3100</v>
      </c>
      <c r="I16" s="640">
        <f>I18+I19+I20</f>
        <v>0</v>
      </c>
      <c r="J16" s="636" t="s">
        <v>31</v>
      </c>
      <c r="K16" s="636"/>
      <c r="L16" s="636"/>
    </row>
    <row r="17" spans="1:12" ht="15">
      <c r="A17" s="646" t="s">
        <v>429</v>
      </c>
      <c r="B17" s="642" t="s">
        <v>430</v>
      </c>
      <c r="C17" s="640"/>
      <c r="D17" s="636">
        <f>E17+F17+G17+H17+I17</f>
        <v>3085</v>
      </c>
      <c r="E17" s="636">
        <v>2000</v>
      </c>
      <c r="F17" s="636">
        <v>1085</v>
      </c>
      <c r="G17" s="640"/>
      <c r="H17" s="640"/>
      <c r="I17" s="640"/>
      <c r="J17" s="636"/>
      <c r="K17" s="636"/>
      <c r="L17" s="636"/>
    </row>
    <row r="18" spans="1:12" ht="15">
      <c r="A18" s="646" t="s">
        <v>431</v>
      </c>
      <c r="B18" s="642" t="s">
        <v>432</v>
      </c>
      <c r="C18" s="642"/>
      <c r="D18" s="636">
        <f>E18+F18+G18+H18+I18</f>
        <v>1000</v>
      </c>
      <c r="E18" s="636">
        <v>1000</v>
      </c>
      <c r="F18" s="636"/>
      <c r="G18" s="636"/>
      <c r="H18" s="636"/>
      <c r="I18" s="636"/>
      <c r="J18" s="636"/>
      <c r="K18" s="636"/>
      <c r="L18" s="636" t="s">
        <v>433</v>
      </c>
    </row>
    <row r="19" spans="1:12" ht="15">
      <c r="A19" s="646" t="s">
        <v>434</v>
      </c>
      <c r="B19" s="642" t="s">
        <v>435</v>
      </c>
      <c r="C19" s="642"/>
      <c r="D19" s="636">
        <f>E19+F19+G19+H19+I19</f>
        <v>1750</v>
      </c>
      <c r="E19" s="636"/>
      <c r="F19" s="636"/>
      <c r="G19" s="636">
        <v>1750</v>
      </c>
      <c r="H19" s="636"/>
      <c r="I19" s="636"/>
      <c r="J19" s="636"/>
      <c r="K19" s="636"/>
      <c r="L19" s="636" t="s">
        <v>436</v>
      </c>
    </row>
    <row r="20" spans="1:12" ht="15">
      <c r="A20" s="646" t="s">
        <v>437</v>
      </c>
      <c r="B20" s="642" t="s">
        <v>438</v>
      </c>
      <c r="C20" s="642"/>
      <c r="D20" s="636">
        <f>E20+F20+G20+H20+I20</f>
        <v>3100</v>
      </c>
      <c r="E20" s="636"/>
      <c r="F20" s="636"/>
      <c r="G20" s="636"/>
      <c r="H20" s="636">
        <v>3100</v>
      </c>
      <c r="I20" s="636"/>
      <c r="J20" s="636"/>
      <c r="K20" s="636"/>
      <c r="L20" s="636" t="s">
        <v>439</v>
      </c>
    </row>
    <row r="21" spans="1:12" ht="15">
      <c r="A21" s="646"/>
      <c r="B21" s="642"/>
      <c r="C21" s="642"/>
      <c r="D21" s="636"/>
      <c r="E21" s="636"/>
      <c r="F21" s="636"/>
      <c r="G21" s="636"/>
      <c r="H21" s="636"/>
      <c r="I21" s="636"/>
      <c r="J21" s="636"/>
      <c r="K21" s="636"/>
      <c r="L21" s="636"/>
    </row>
    <row r="22" spans="1:12" ht="15">
      <c r="A22" s="638" t="s">
        <v>311</v>
      </c>
      <c r="B22" s="645" t="s">
        <v>440</v>
      </c>
      <c r="C22" s="642"/>
      <c r="D22" s="640">
        <v>0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36" t="s">
        <v>31</v>
      </c>
      <c r="K22" s="636"/>
      <c r="L22" s="636"/>
    </row>
    <row r="23" spans="1:12" ht="15">
      <c r="A23" s="646"/>
      <c r="B23" s="642"/>
      <c r="C23" s="642"/>
      <c r="D23" s="636"/>
      <c r="E23" s="636"/>
      <c r="F23" s="636"/>
      <c r="G23" s="636"/>
      <c r="H23" s="636"/>
      <c r="I23" s="636"/>
      <c r="J23" s="636"/>
      <c r="K23" s="636"/>
      <c r="L23" s="636"/>
    </row>
    <row r="24" spans="1:12" ht="15">
      <c r="A24" s="638" t="s">
        <v>441</v>
      </c>
      <c r="B24" s="645" t="s">
        <v>442</v>
      </c>
      <c r="C24" s="640" t="s">
        <v>20</v>
      </c>
      <c r="D24" s="640">
        <f aca="true" t="shared" si="1" ref="D24:I24">D25+D26</f>
        <v>4753</v>
      </c>
      <c r="E24" s="640">
        <f t="shared" si="1"/>
        <v>1550</v>
      </c>
      <c r="F24" s="640">
        <f t="shared" si="1"/>
        <v>2153</v>
      </c>
      <c r="G24" s="640">
        <f t="shared" si="1"/>
        <v>1050</v>
      </c>
      <c r="H24" s="640">
        <f t="shared" si="1"/>
        <v>0</v>
      </c>
      <c r="I24" s="640">
        <f t="shared" si="1"/>
        <v>0</v>
      </c>
      <c r="J24" s="636" t="s">
        <v>31</v>
      </c>
      <c r="K24" s="636"/>
      <c r="L24" s="636"/>
    </row>
    <row r="25" spans="1:12" ht="15">
      <c r="A25" s="646" t="s">
        <v>443</v>
      </c>
      <c r="B25" s="642" t="s">
        <v>430</v>
      </c>
      <c r="C25" s="642"/>
      <c r="D25" s="636">
        <f>E25+F25+G25+H25+I25</f>
        <v>3703</v>
      </c>
      <c r="E25" s="636">
        <v>1550</v>
      </c>
      <c r="F25" s="636">
        <v>2153</v>
      </c>
      <c r="G25" s="636"/>
      <c r="H25" s="636"/>
      <c r="I25" s="636"/>
      <c r="J25" s="636"/>
      <c r="K25" s="636"/>
      <c r="L25" s="636" t="s">
        <v>444</v>
      </c>
    </row>
    <row r="26" spans="1:12" ht="15">
      <c r="A26" s="646" t="s">
        <v>445</v>
      </c>
      <c r="B26" s="642" t="s">
        <v>422</v>
      </c>
      <c r="C26" s="642"/>
      <c r="D26" s="636">
        <f>E26+F26+G26+H26+I26</f>
        <v>1050</v>
      </c>
      <c r="E26" s="636"/>
      <c r="F26" s="636"/>
      <c r="G26" s="636">
        <v>1050</v>
      </c>
      <c r="H26" s="636"/>
      <c r="I26" s="636"/>
      <c r="J26" s="636"/>
      <c r="K26" s="636"/>
      <c r="L26" s="636" t="s">
        <v>446</v>
      </c>
    </row>
    <row r="27" spans="1:12" ht="15">
      <c r="A27" s="646"/>
      <c r="B27" s="642"/>
      <c r="C27" s="642"/>
      <c r="D27" s="636"/>
      <c r="E27" s="636"/>
      <c r="F27" s="636"/>
      <c r="G27" s="636"/>
      <c r="H27" s="636"/>
      <c r="I27" s="636"/>
      <c r="J27" s="636"/>
      <c r="K27" s="636"/>
      <c r="L27" s="636"/>
    </row>
    <row r="28" spans="1:12" ht="32.25" customHeight="1">
      <c r="A28" s="638" t="s">
        <v>447</v>
      </c>
      <c r="B28" s="634" t="s">
        <v>448</v>
      </c>
      <c r="C28" s="640" t="s">
        <v>20</v>
      </c>
      <c r="D28" s="640">
        <f aca="true" t="shared" si="2" ref="D28:I28">D29+D30</f>
        <v>555</v>
      </c>
      <c r="E28" s="640">
        <f t="shared" si="2"/>
        <v>0</v>
      </c>
      <c r="F28" s="640">
        <f t="shared" si="2"/>
        <v>387</v>
      </c>
      <c r="G28" s="640">
        <f t="shared" si="2"/>
        <v>168</v>
      </c>
      <c r="H28" s="640">
        <f t="shared" si="2"/>
        <v>0</v>
      </c>
      <c r="I28" s="640">
        <f t="shared" si="2"/>
        <v>0</v>
      </c>
      <c r="J28" s="636" t="s">
        <v>31</v>
      </c>
      <c r="K28" s="636"/>
      <c r="L28" s="636"/>
    </row>
    <row r="29" spans="1:12" ht="15">
      <c r="A29" s="646" t="s">
        <v>449</v>
      </c>
      <c r="B29" s="642" t="s">
        <v>422</v>
      </c>
      <c r="C29" s="642"/>
      <c r="D29" s="636">
        <f>E29+F29+G29+H29+I29</f>
        <v>387</v>
      </c>
      <c r="E29" s="636"/>
      <c r="F29" s="636">
        <v>387</v>
      </c>
      <c r="G29" s="636"/>
      <c r="H29" s="636"/>
      <c r="I29" s="636"/>
      <c r="J29" s="636"/>
      <c r="K29" s="636"/>
      <c r="L29" s="636" t="s">
        <v>450</v>
      </c>
    </row>
    <row r="30" spans="1:12" ht="15">
      <c r="A30" s="646" t="s">
        <v>449</v>
      </c>
      <c r="B30" s="642" t="s">
        <v>438</v>
      </c>
      <c r="C30" s="642"/>
      <c r="D30" s="636">
        <f>E30+F30+G30+H30+I30</f>
        <v>168</v>
      </c>
      <c r="E30" s="636"/>
      <c r="F30" s="636"/>
      <c r="G30" s="636">
        <v>168</v>
      </c>
      <c r="H30" s="636"/>
      <c r="I30" s="636"/>
      <c r="J30" s="636"/>
      <c r="K30" s="636"/>
      <c r="L30" s="636" t="s">
        <v>451</v>
      </c>
    </row>
    <row r="31" spans="1:12" ht="15">
      <c r="A31" s="646"/>
      <c r="B31" s="642"/>
      <c r="C31" s="642"/>
      <c r="D31" s="636"/>
      <c r="E31" s="636"/>
      <c r="F31" s="636"/>
      <c r="G31" s="636"/>
      <c r="H31" s="636"/>
      <c r="I31" s="636"/>
      <c r="J31" s="636"/>
      <c r="K31" s="636"/>
      <c r="L31" s="636"/>
    </row>
    <row r="32" spans="1:12" ht="15">
      <c r="A32" s="638" t="s">
        <v>452</v>
      </c>
      <c r="B32" s="645" t="s">
        <v>453</v>
      </c>
      <c r="C32" s="645"/>
      <c r="D32" s="640">
        <f aca="true" t="shared" si="3" ref="D32:I32">D34+D36</f>
        <v>1575</v>
      </c>
      <c r="E32" s="640">
        <f t="shared" si="3"/>
        <v>150</v>
      </c>
      <c r="F32" s="640">
        <f t="shared" si="3"/>
        <v>1425</v>
      </c>
      <c r="G32" s="640">
        <f t="shared" si="3"/>
        <v>0</v>
      </c>
      <c r="H32" s="640">
        <f t="shared" si="3"/>
        <v>0</v>
      </c>
      <c r="I32" s="640">
        <f t="shared" si="3"/>
        <v>0</v>
      </c>
      <c r="J32" s="636" t="s">
        <v>31</v>
      </c>
      <c r="K32" s="636"/>
      <c r="L32" s="636"/>
    </row>
    <row r="33" spans="1:12" ht="15">
      <c r="A33" s="647" t="s">
        <v>454</v>
      </c>
      <c r="B33" s="642" t="s">
        <v>22</v>
      </c>
      <c r="C33" s="642"/>
      <c r="D33" s="636"/>
      <c r="E33" s="636"/>
      <c r="F33" s="636"/>
      <c r="G33" s="636"/>
      <c r="H33" s="636"/>
      <c r="I33" s="636"/>
      <c r="J33" s="636"/>
      <c r="K33" s="636"/>
      <c r="L33" s="636"/>
    </row>
    <row r="34" spans="1:12" ht="15">
      <c r="A34" s="647" t="s">
        <v>455</v>
      </c>
      <c r="B34" s="642" t="s">
        <v>456</v>
      </c>
      <c r="C34" s="640" t="s">
        <v>27</v>
      </c>
      <c r="D34" s="636">
        <f>E34+F34+G34+H34+I34</f>
        <v>150</v>
      </c>
      <c r="E34" s="636">
        <v>150</v>
      </c>
      <c r="F34" s="636"/>
      <c r="G34" s="636"/>
      <c r="H34" s="636"/>
      <c r="I34" s="636"/>
      <c r="J34" s="636"/>
      <c r="K34" s="636"/>
      <c r="L34" s="636"/>
    </row>
    <row r="35" spans="1:12" ht="15">
      <c r="A35" s="647" t="s">
        <v>457</v>
      </c>
      <c r="B35" s="642" t="s">
        <v>458</v>
      </c>
      <c r="C35" s="642"/>
      <c r="D35" s="636"/>
      <c r="E35" s="636"/>
      <c r="F35" s="636"/>
      <c r="G35" s="636"/>
      <c r="H35" s="636"/>
      <c r="I35" s="636"/>
      <c r="J35" s="636"/>
      <c r="K35" s="636"/>
      <c r="L35" s="636"/>
    </row>
    <row r="36" spans="1:12" ht="15">
      <c r="A36" s="647" t="s">
        <v>459</v>
      </c>
      <c r="B36" s="642" t="s">
        <v>460</v>
      </c>
      <c r="C36" s="640" t="s">
        <v>20</v>
      </c>
      <c r="D36" s="636">
        <f>E36+F36+G36+H36+I36</f>
        <v>1425</v>
      </c>
      <c r="E36" s="636"/>
      <c r="F36" s="636">
        <v>1425</v>
      </c>
      <c r="G36" s="636"/>
      <c r="H36" s="636"/>
      <c r="I36" s="636"/>
      <c r="J36" s="636"/>
      <c r="K36" s="636"/>
      <c r="L36" s="636"/>
    </row>
    <row r="37" spans="1:12" ht="15">
      <c r="A37" s="647"/>
      <c r="B37" s="642"/>
      <c r="C37" s="640"/>
      <c r="D37" s="636"/>
      <c r="E37" s="636"/>
      <c r="F37" s="636"/>
      <c r="G37" s="636"/>
      <c r="H37" s="636"/>
      <c r="I37" s="636"/>
      <c r="J37" s="636"/>
      <c r="K37" s="636"/>
      <c r="L37" s="636"/>
    </row>
    <row r="38" spans="1:12" ht="30" customHeight="1">
      <c r="A38" s="648" t="s">
        <v>461</v>
      </c>
      <c r="B38" s="634" t="s">
        <v>462</v>
      </c>
      <c r="C38" s="640" t="s">
        <v>27</v>
      </c>
      <c r="D38" s="640">
        <f aca="true" t="shared" si="4" ref="D38:I38">D39+D40</f>
        <v>3265</v>
      </c>
      <c r="E38" s="640">
        <f t="shared" si="4"/>
        <v>0</v>
      </c>
      <c r="F38" s="640">
        <f t="shared" si="4"/>
        <v>2600</v>
      </c>
      <c r="G38" s="640">
        <f t="shared" si="4"/>
        <v>0</v>
      </c>
      <c r="H38" s="640">
        <f t="shared" si="4"/>
        <v>665</v>
      </c>
      <c r="I38" s="640">
        <f t="shared" si="4"/>
        <v>0</v>
      </c>
      <c r="J38" s="636" t="s">
        <v>31</v>
      </c>
      <c r="K38" s="636"/>
      <c r="L38" s="636"/>
    </row>
    <row r="39" spans="1:12" ht="15">
      <c r="A39" s="647" t="s">
        <v>463</v>
      </c>
      <c r="B39" s="642" t="s">
        <v>464</v>
      </c>
      <c r="C39" s="640"/>
      <c r="D39" s="636">
        <f>E39+F39+G39+H39+I39</f>
        <v>665</v>
      </c>
      <c r="E39" s="636"/>
      <c r="F39" s="636"/>
      <c r="G39" s="636"/>
      <c r="H39" s="636">
        <v>665</v>
      </c>
      <c r="I39" s="636"/>
      <c r="J39" s="636"/>
      <c r="K39" s="636"/>
      <c r="L39" s="636"/>
    </row>
    <row r="40" spans="1:12" ht="15">
      <c r="A40" s="647" t="s">
        <v>465</v>
      </c>
      <c r="B40" s="642" t="s">
        <v>427</v>
      </c>
      <c r="C40" s="640"/>
      <c r="D40" s="636">
        <f>E40+F40+G40+H40+I40</f>
        <v>2600</v>
      </c>
      <c r="E40" s="636"/>
      <c r="F40" s="636">
        <v>2600</v>
      </c>
      <c r="G40" s="636"/>
      <c r="H40" s="636"/>
      <c r="I40" s="636"/>
      <c r="J40" s="636"/>
      <c r="K40" s="636"/>
      <c r="L40" s="636"/>
    </row>
    <row r="41" spans="1:12" ht="15">
      <c r="A41" s="646"/>
      <c r="B41" s="642"/>
      <c r="C41" s="642"/>
      <c r="D41" s="636"/>
      <c r="E41" s="636"/>
      <c r="F41" s="636"/>
      <c r="G41" s="636"/>
      <c r="H41" s="636"/>
      <c r="I41" s="636"/>
      <c r="J41" s="636"/>
      <c r="K41" s="636"/>
      <c r="L41" s="636"/>
    </row>
    <row r="42" spans="1:12" ht="30.75" customHeight="1">
      <c r="A42" s="638" t="s">
        <v>466</v>
      </c>
      <c r="B42" s="634" t="s">
        <v>467</v>
      </c>
      <c r="C42" s="640" t="s">
        <v>27</v>
      </c>
      <c r="D42" s="640">
        <f aca="true" t="shared" si="5" ref="D42:I42">D43+D44+D45+D46</f>
        <v>18000</v>
      </c>
      <c r="E42" s="640">
        <f t="shared" si="5"/>
        <v>1500</v>
      </c>
      <c r="F42" s="640">
        <f t="shared" si="5"/>
        <v>0</v>
      </c>
      <c r="G42" s="640">
        <f t="shared" si="5"/>
        <v>0</v>
      </c>
      <c r="H42" s="640">
        <f t="shared" si="5"/>
        <v>6000</v>
      </c>
      <c r="I42" s="640">
        <f t="shared" si="5"/>
        <v>10500</v>
      </c>
      <c r="J42" s="636" t="s">
        <v>31</v>
      </c>
      <c r="K42" s="636"/>
      <c r="L42" s="636"/>
    </row>
    <row r="43" spans="1:12" ht="15">
      <c r="A43" s="646" t="s">
        <v>468</v>
      </c>
      <c r="B43" s="642" t="s">
        <v>464</v>
      </c>
      <c r="C43" s="642"/>
      <c r="D43" s="636">
        <f>E43+F43+G43+H43+I43</f>
        <v>7600</v>
      </c>
      <c r="E43" s="636">
        <v>600</v>
      </c>
      <c r="F43" s="636"/>
      <c r="G43" s="636"/>
      <c r="H43" s="636"/>
      <c r="I43" s="636">
        <v>7000</v>
      </c>
      <c r="J43" s="636"/>
      <c r="K43" s="636"/>
      <c r="L43" s="636"/>
    </row>
    <row r="44" spans="1:12" ht="15">
      <c r="A44" s="646" t="s">
        <v>469</v>
      </c>
      <c r="B44" s="642" t="s">
        <v>470</v>
      </c>
      <c r="C44" s="642"/>
      <c r="D44" s="636">
        <f>E44+F44+G44+H44+I44</f>
        <v>3800</v>
      </c>
      <c r="E44" s="636">
        <v>300</v>
      </c>
      <c r="F44" s="636"/>
      <c r="G44" s="636"/>
      <c r="H44" s="636"/>
      <c r="I44" s="636">
        <v>3500</v>
      </c>
      <c r="J44" s="636"/>
      <c r="K44" s="636"/>
      <c r="L44" s="636"/>
    </row>
    <row r="45" spans="1:12" ht="15">
      <c r="A45" s="646" t="s">
        <v>471</v>
      </c>
      <c r="B45" s="642" t="s">
        <v>435</v>
      </c>
      <c r="C45" s="642"/>
      <c r="D45" s="636">
        <f>E45+F45+G45+H45+I45</f>
        <v>3300</v>
      </c>
      <c r="E45" s="636">
        <v>300</v>
      </c>
      <c r="F45" s="636"/>
      <c r="G45" s="636"/>
      <c r="H45" s="636">
        <v>3000</v>
      </c>
      <c r="I45" s="636"/>
      <c r="J45" s="636"/>
      <c r="K45" s="636"/>
      <c r="L45" s="636"/>
    </row>
    <row r="46" spans="1:12" ht="15">
      <c r="A46" s="646" t="s">
        <v>472</v>
      </c>
      <c r="B46" s="642" t="s">
        <v>473</v>
      </c>
      <c r="C46" s="642"/>
      <c r="D46" s="636">
        <f>E46+F46+G46+H46+I46</f>
        <v>3300</v>
      </c>
      <c r="E46" s="636">
        <v>300</v>
      </c>
      <c r="F46" s="636"/>
      <c r="G46" s="636"/>
      <c r="H46" s="636">
        <v>3000</v>
      </c>
      <c r="I46" s="636"/>
      <c r="J46" s="636"/>
      <c r="K46" s="636"/>
      <c r="L46" s="636"/>
    </row>
    <row r="47" spans="1:12" ht="15">
      <c r="A47" s="646"/>
      <c r="B47" s="642"/>
      <c r="C47" s="642"/>
      <c r="D47" s="636"/>
      <c r="E47" s="636"/>
      <c r="F47" s="636"/>
      <c r="G47" s="636"/>
      <c r="H47" s="636"/>
      <c r="I47" s="636"/>
      <c r="J47" s="636"/>
      <c r="K47" s="636"/>
      <c r="L47" s="636"/>
    </row>
    <row r="48" spans="1:12" ht="15">
      <c r="A48" s="638" t="s">
        <v>474</v>
      </c>
      <c r="B48" s="645" t="s">
        <v>475</v>
      </c>
      <c r="C48" s="640" t="s">
        <v>27</v>
      </c>
      <c r="D48" s="640">
        <f>E48+F48+G48+H48+I48</f>
        <v>5800</v>
      </c>
      <c r="E48" s="640">
        <v>2800</v>
      </c>
      <c r="F48" s="640">
        <v>500</v>
      </c>
      <c r="G48" s="640">
        <v>500</v>
      </c>
      <c r="H48" s="640">
        <v>1000</v>
      </c>
      <c r="I48" s="640">
        <v>1000</v>
      </c>
      <c r="J48" s="636" t="s">
        <v>31</v>
      </c>
      <c r="K48" s="636"/>
      <c r="L48" s="636"/>
    </row>
    <row r="49" spans="1:12" ht="15">
      <c r="A49" s="646"/>
      <c r="B49" s="642"/>
      <c r="C49" s="642"/>
      <c r="D49" s="636"/>
      <c r="E49" s="636"/>
      <c r="F49" s="636"/>
      <c r="G49" s="636"/>
      <c r="H49" s="636"/>
      <c r="I49" s="636"/>
      <c r="J49" s="636"/>
      <c r="K49" s="636"/>
      <c r="L49" s="636"/>
    </row>
    <row r="50" spans="1:12" ht="15">
      <c r="A50" s="646"/>
      <c r="B50" s="645" t="s">
        <v>476</v>
      </c>
      <c r="C50" s="645"/>
      <c r="D50" s="640">
        <f aca="true" t="shared" si="6" ref="D50:I50">D9+D16+D24+D22+D28+D32+D38+D42+D48</f>
        <v>131988</v>
      </c>
      <c r="E50" s="640">
        <f t="shared" si="6"/>
        <v>19300</v>
      </c>
      <c r="F50" s="640">
        <f t="shared" si="6"/>
        <v>25212</v>
      </c>
      <c r="G50" s="640">
        <f t="shared" si="6"/>
        <v>5561</v>
      </c>
      <c r="H50" s="640">
        <f t="shared" si="6"/>
        <v>37415</v>
      </c>
      <c r="I50" s="640">
        <f t="shared" si="6"/>
        <v>44500</v>
      </c>
      <c r="J50" s="640"/>
      <c r="K50" s="640"/>
      <c r="L50" s="636"/>
    </row>
    <row r="51" spans="1:12" ht="15">
      <c r="A51" s="646"/>
      <c r="B51" s="642"/>
      <c r="C51" s="642"/>
      <c r="D51" s="636"/>
      <c r="E51" s="636"/>
      <c r="F51" s="636"/>
      <c r="G51" s="636"/>
      <c r="H51" s="636"/>
      <c r="I51" s="636"/>
      <c r="J51" s="636"/>
      <c r="K51" s="636"/>
      <c r="L51" s="636"/>
    </row>
    <row r="52" spans="1:12" ht="15">
      <c r="A52" s="627"/>
      <c r="B52" s="627"/>
      <c r="C52" s="627"/>
      <c r="D52" s="627"/>
      <c r="E52" s="627"/>
      <c r="F52" s="627"/>
      <c r="G52" s="627"/>
      <c r="H52" s="627"/>
      <c r="I52" s="627"/>
      <c r="J52" s="627"/>
      <c r="K52" s="627"/>
      <c r="L52" s="627"/>
    </row>
    <row r="53" spans="1:12" ht="15">
      <c r="A53" s="627"/>
      <c r="B53" s="627"/>
      <c r="C53" s="627"/>
      <c r="D53" s="627"/>
      <c r="E53" s="627"/>
      <c r="F53" s="627"/>
      <c r="G53" s="627"/>
      <c r="H53" s="627"/>
      <c r="I53" s="627"/>
      <c r="J53" s="627"/>
      <c r="K53" s="627"/>
      <c r="L53" s="627"/>
    </row>
    <row r="54" spans="1:12" ht="15">
      <c r="A54" s="627"/>
      <c r="B54" s="627"/>
      <c r="C54" s="627"/>
      <c r="D54" s="627"/>
      <c r="E54" s="627"/>
      <c r="F54" s="627"/>
      <c r="G54" s="627"/>
      <c r="H54" s="627"/>
      <c r="I54" s="627"/>
      <c r="J54" s="627"/>
      <c r="K54" s="627"/>
      <c r="L54" s="627"/>
    </row>
    <row r="55" spans="1:12" ht="15">
      <c r="A55" s="627"/>
      <c r="B55" s="627"/>
      <c r="C55" s="627"/>
      <c r="D55" s="627"/>
      <c r="E55" s="627"/>
      <c r="F55" s="627"/>
      <c r="G55" s="627"/>
      <c r="H55" s="627"/>
      <c r="I55" s="627"/>
      <c r="J55" s="627"/>
      <c r="K55" s="627"/>
      <c r="L55" s="627"/>
    </row>
    <row r="56" spans="1:12" ht="15">
      <c r="A56" s="627"/>
      <c r="B56" s="627"/>
      <c r="C56" s="627"/>
      <c r="D56" s="627"/>
      <c r="E56" s="627"/>
      <c r="F56" s="627"/>
      <c r="G56" s="627"/>
      <c r="H56" s="627"/>
      <c r="I56" s="627"/>
      <c r="J56" s="627"/>
      <c r="K56" s="627"/>
      <c r="L56" s="627"/>
    </row>
    <row r="57" spans="1:12" ht="15">
      <c r="A57" s="627"/>
      <c r="B57" s="627"/>
      <c r="C57" s="627"/>
      <c r="D57" s="627"/>
      <c r="E57" s="627"/>
      <c r="F57" s="627"/>
      <c r="G57" s="627"/>
      <c r="H57" s="627"/>
      <c r="I57" s="627"/>
      <c r="J57" s="627"/>
      <c r="K57" s="627"/>
      <c r="L57" s="627"/>
    </row>
    <row r="58" spans="1:12" ht="15">
      <c r="A58" s="627"/>
      <c r="B58" s="627"/>
      <c r="C58" s="627"/>
      <c r="D58" s="627"/>
      <c r="E58" s="627"/>
      <c r="F58" s="627"/>
      <c r="G58" s="627"/>
      <c r="H58" s="627"/>
      <c r="I58" s="627"/>
      <c r="J58" s="627"/>
      <c r="K58" s="627"/>
      <c r="L58" s="627"/>
    </row>
    <row r="59" spans="1:12" ht="15">
      <c r="A59" s="627"/>
      <c r="B59" s="627"/>
      <c r="C59" s="627"/>
      <c r="D59" s="627"/>
      <c r="E59" s="627"/>
      <c r="F59" s="627"/>
      <c r="G59" s="627"/>
      <c r="H59" s="627"/>
      <c r="I59" s="627"/>
      <c r="J59" s="627"/>
      <c r="K59" s="627"/>
      <c r="L59" s="627"/>
    </row>
    <row r="60" spans="1:12" ht="15">
      <c r="A60" s="627"/>
      <c r="B60" s="627"/>
      <c r="C60" s="627"/>
      <c r="D60" s="627"/>
      <c r="E60" s="627"/>
      <c r="F60" s="627"/>
      <c r="G60" s="627"/>
      <c r="H60" s="627"/>
      <c r="I60" s="627"/>
      <c r="J60" s="627"/>
      <c r="K60" s="627"/>
      <c r="L60" s="627"/>
    </row>
    <row r="61" spans="1:12" ht="15">
      <c r="A61" s="627"/>
      <c r="B61" s="627"/>
      <c r="C61" s="627"/>
      <c r="D61" s="627"/>
      <c r="E61" s="627"/>
      <c r="F61" s="627"/>
      <c r="G61" s="627"/>
      <c r="H61" s="627"/>
      <c r="I61" s="627"/>
      <c r="J61" s="627"/>
      <c r="K61" s="627"/>
      <c r="L61" s="627"/>
    </row>
    <row r="62" spans="1:12" ht="15">
      <c r="A62" s="627"/>
      <c r="B62" s="627"/>
      <c r="C62" s="627"/>
      <c r="D62" s="627"/>
      <c r="E62" s="627"/>
      <c r="F62" s="627"/>
      <c r="G62" s="627"/>
      <c r="H62" s="627"/>
      <c r="I62" s="627"/>
      <c r="J62" s="627"/>
      <c r="K62" s="627"/>
      <c r="L62" s="627"/>
    </row>
    <row r="63" spans="1:12" ht="15">
      <c r="A63" s="627"/>
      <c r="B63" s="627"/>
      <c r="C63" s="627"/>
      <c r="D63" s="627"/>
      <c r="E63" s="627"/>
      <c r="F63" s="627"/>
      <c r="G63" s="627"/>
      <c r="H63" s="627"/>
      <c r="I63" s="627"/>
      <c r="J63" s="627"/>
      <c r="K63" s="627"/>
      <c r="L63" s="627"/>
    </row>
    <row r="64" spans="1:12" ht="15">
      <c r="A64" s="627"/>
      <c r="B64" s="627"/>
      <c r="C64" s="627"/>
      <c r="D64" s="627"/>
      <c r="E64" s="627"/>
      <c r="F64" s="627"/>
      <c r="G64" s="627"/>
      <c r="H64" s="627"/>
      <c r="I64" s="627"/>
      <c r="J64" s="627"/>
      <c r="K64" s="627"/>
      <c r="L64" s="627"/>
    </row>
    <row r="65" spans="1:12" ht="15">
      <c r="A65" s="627"/>
      <c r="B65" s="627"/>
      <c r="C65" s="627"/>
      <c r="D65" s="627"/>
      <c r="E65" s="627"/>
      <c r="F65" s="627"/>
      <c r="G65" s="627"/>
      <c r="H65" s="627"/>
      <c r="I65" s="627"/>
      <c r="J65" s="627"/>
      <c r="K65" s="627"/>
      <c r="L65" s="627"/>
    </row>
    <row r="66" spans="1:12" ht="15">
      <c r="A66" s="627"/>
      <c r="B66" s="627"/>
      <c r="C66" s="627"/>
      <c r="D66" s="627"/>
      <c r="E66" s="627"/>
      <c r="F66" s="627"/>
      <c r="G66" s="627"/>
      <c r="H66" s="627"/>
      <c r="I66" s="627"/>
      <c r="J66" s="627"/>
      <c r="K66" s="627"/>
      <c r="L66" s="627"/>
    </row>
    <row r="67" spans="1:12" ht="15">
      <c r="A67" s="627"/>
      <c r="B67" s="627"/>
      <c r="C67" s="627"/>
      <c r="D67" s="627"/>
      <c r="E67" s="627"/>
      <c r="F67" s="627"/>
      <c r="G67" s="627"/>
      <c r="H67" s="627"/>
      <c r="I67" s="627"/>
      <c r="J67" s="627"/>
      <c r="K67" s="627"/>
      <c r="L67" s="627"/>
    </row>
    <row r="68" spans="1:12" ht="15">
      <c r="A68" s="627"/>
      <c r="B68" s="627"/>
      <c r="C68" s="627"/>
      <c r="D68" s="627"/>
      <c r="E68" s="627"/>
      <c r="F68" s="627"/>
      <c r="G68" s="627"/>
      <c r="H68" s="627"/>
      <c r="I68" s="627"/>
      <c r="J68" s="627"/>
      <c r="K68" s="627"/>
      <c r="L68" s="627"/>
    </row>
    <row r="69" spans="1:12" ht="15">
      <c r="A69" s="627"/>
      <c r="B69" s="627"/>
      <c r="C69" s="627"/>
      <c r="D69" s="627"/>
      <c r="E69" s="627"/>
      <c r="F69" s="627"/>
      <c r="G69" s="627"/>
      <c r="H69" s="627"/>
      <c r="I69" s="627"/>
      <c r="J69" s="627"/>
      <c r="K69" s="627"/>
      <c r="L69" s="627"/>
    </row>
    <row r="70" spans="1:12" ht="15">
      <c r="A70" s="627"/>
      <c r="B70" s="627"/>
      <c r="C70" s="627"/>
      <c r="D70" s="627"/>
      <c r="E70" s="627"/>
      <c r="F70" s="627"/>
      <c r="G70" s="627"/>
      <c r="H70" s="627"/>
      <c r="I70" s="627"/>
      <c r="J70" s="627"/>
      <c r="K70" s="627"/>
      <c r="L70" s="627"/>
    </row>
    <row r="71" spans="1:12" ht="15">
      <c r="A71" s="627"/>
      <c r="B71" s="627"/>
      <c r="C71" s="627"/>
      <c r="D71" s="627"/>
      <c r="E71" s="627"/>
      <c r="F71" s="627"/>
      <c r="G71" s="627"/>
      <c r="H71" s="627"/>
      <c r="I71" s="627"/>
      <c r="J71" s="627"/>
      <c r="K71" s="627"/>
      <c r="L71" s="627"/>
    </row>
    <row r="72" spans="1:12" ht="15">
      <c r="A72" s="627"/>
      <c r="B72" s="627"/>
      <c r="C72" s="627"/>
      <c r="D72" s="627"/>
      <c r="E72" s="627"/>
      <c r="F72" s="627"/>
      <c r="G72" s="627"/>
      <c r="H72" s="627"/>
      <c r="I72" s="627"/>
      <c r="J72" s="627"/>
      <c r="K72" s="627"/>
      <c r="L72" s="627"/>
    </row>
    <row r="73" spans="1:12" ht="15">
      <c r="A73" s="627"/>
      <c r="B73" s="627"/>
      <c r="C73" s="627"/>
      <c r="D73" s="627"/>
      <c r="E73" s="627"/>
      <c r="F73" s="627"/>
      <c r="G73" s="627"/>
      <c r="H73" s="627"/>
      <c r="I73" s="627"/>
      <c r="J73" s="627"/>
      <c r="K73" s="627"/>
      <c r="L73" s="627"/>
    </row>
    <row r="74" spans="1:12" ht="15">
      <c r="A74" s="627"/>
      <c r="B74" s="627"/>
      <c r="C74" s="627"/>
      <c r="D74" s="627"/>
      <c r="E74" s="627"/>
      <c r="F74" s="627"/>
      <c r="G74" s="627"/>
      <c r="H74" s="627"/>
      <c r="I74" s="627"/>
      <c r="J74" s="627"/>
      <c r="K74" s="627"/>
      <c r="L74" s="627"/>
    </row>
    <row r="75" spans="1:12" ht="15">
      <c r="A75" s="627"/>
      <c r="B75" s="627"/>
      <c r="C75" s="627"/>
      <c r="D75" s="627"/>
      <c r="E75" s="627"/>
      <c r="F75" s="627"/>
      <c r="G75" s="627"/>
      <c r="H75" s="627"/>
      <c r="I75" s="627"/>
      <c r="J75" s="627"/>
      <c r="K75" s="627"/>
      <c r="L75" s="627"/>
    </row>
    <row r="76" spans="1:12" ht="15">
      <c r="A76" s="627"/>
      <c r="B76" s="627"/>
      <c r="C76" s="627"/>
      <c r="D76" s="627"/>
      <c r="E76" s="627"/>
      <c r="F76" s="627"/>
      <c r="G76" s="627"/>
      <c r="H76" s="627"/>
      <c r="I76" s="627"/>
      <c r="J76" s="627"/>
      <c r="K76" s="627"/>
      <c r="L76" s="627"/>
    </row>
    <row r="77" spans="1:12" ht="15">
      <c r="A77" s="627"/>
      <c r="B77" s="627"/>
      <c r="C77" s="627"/>
      <c r="D77" s="627"/>
      <c r="E77" s="627"/>
      <c r="F77" s="627"/>
      <c r="G77" s="627"/>
      <c r="H77" s="627"/>
      <c r="I77" s="627"/>
      <c r="J77" s="627"/>
      <c r="K77" s="627"/>
      <c r="L77" s="627"/>
    </row>
    <row r="78" spans="1:12" ht="15">
      <c r="A78" s="627"/>
      <c r="B78" s="627"/>
      <c r="C78" s="627"/>
      <c r="D78" s="627"/>
      <c r="E78" s="627"/>
      <c r="F78" s="627"/>
      <c r="G78" s="627"/>
      <c r="H78" s="627"/>
      <c r="I78" s="627"/>
      <c r="J78" s="627"/>
      <c r="K78" s="627"/>
      <c r="L78" s="627"/>
    </row>
    <row r="79" spans="1:12" ht="15">
      <c r="A79" s="627"/>
      <c r="B79" s="627"/>
      <c r="C79" s="627"/>
      <c r="D79" s="627"/>
      <c r="E79" s="627"/>
      <c r="F79" s="627"/>
      <c r="G79" s="627"/>
      <c r="H79" s="627"/>
      <c r="I79" s="627"/>
      <c r="J79" s="627"/>
      <c r="K79" s="627"/>
      <c r="L79" s="627"/>
    </row>
    <row r="80" spans="1:12" ht="15">
      <c r="A80" s="627"/>
      <c r="B80" s="627"/>
      <c r="C80" s="627"/>
      <c r="D80" s="627"/>
      <c r="E80" s="627"/>
      <c r="F80" s="627"/>
      <c r="G80" s="627"/>
      <c r="H80" s="627"/>
      <c r="I80" s="627"/>
      <c r="J80" s="627"/>
      <c r="K80" s="627"/>
      <c r="L80" s="627"/>
    </row>
    <row r="81" spans="1:12" ht="15">
      <c r="A81" s="627"/>
      <c r="B81" s="627"/>
      <c r="C81" s="627"/>
      <c r="D81" s="627"/>
      <c r="E81" s="627"/>
      <c r="F81" s="627"/>
      <c r="G81" s="627"/>
      <c r="H81" s="627"/>
      <c r="I81" s="627"/>
      <c r="J81" s="627"/>
      <c r="K81" s="627"/>
      <c r="L81" s="627"/>
    </row>
    <row r="82" spans="1:12" ht="15">
      <c r="A82" s="627"/>
      <c r="B82" s="627"/>
      <c r="C82" s="627"/>
      <c r="D82" s="627"/>
      <c r="E82" s="627"/>
      <c r="F82" s="627"/>
      <c r="G82" s="627"/>
      <c r="H82" s="627"/>
      <c r="I82" s="627"/>
      <c r="J82" s="627"/>
      <c r="K82" s="627"/>
      <c r="L82" s="627"/>
    </row>
    <row r="83" spans="1:12" ht="15">
      <c r="A83" s="627"/>
      <c r="B83" s="627"/>
      <c r="C83" s="627"/>
      <c r="D83" s="627"/>
      <c r="E83" s="627"/>
      <c r="F83" s="627"/>
      <c r="G83" s="627"/>
      <c r="H83" s="627"/>
      <c r="I83" s="627"/>
      <c r="J83" s="627"/>
      <c r="K83" s="627"/>
      <c r="L83" s="627"/>
    </row>
    <row r="84" spans="1:12" ht="15">
      <c r="A84" s="627"/>
      <c r="B84" s="627"/>
      <c r="C84" s="627"/>
      <c r="D84" s="627"/>
      <c r="E84" s="627"/>
      <c r="F84" s="627"/>
      <c r="G84" s="627"/>
      <c r="H84" s="627"/>
      <c r="I84" s="627"/>
      <c r="J84" s="627"/>
      <c r="K84" s="627"/>
      <c r="L84" s="627"/>
    </row>
    <row r="85" spans="1:12" ht="15">
      <c r="A85" s="627"/>
      <c r="B85" s="627"/>
      <c r="C85" s="627"/>
      <c r="D85" s="627"/>
      <c r="E85" s="627"/>
      <c r="F85" s="627"/>
      <c r="G85" s="627"/>
      <c r="H85" s="627"/>
      <c r="I85" s="627"/>
      <c r="J85" s="627"/>
      <c r="K85" s="627"/>
      <c r="L85" s="627"/>
    </row>
    <row r="86" spans="1:12" ht="15">
      <c r="A86" s="627"/>
      <c r="B86" s="627"/>
      <c r="C86" s="627"/>
      <c r="D86" s="627"/>
      <c r="E86" s="627"/>
      <c r="F86" s="627"/>
      <c r="G86" s="627"/>
      <c r="H86" s="627"/>
      <c r="I86" s="627"/>
      <c r="J86" s="627"/>
      <c r="K86" s="627"/>
      <c r="L86" s="627"/>
    </row>
    <row r="87" spans="1:12" ht="15">
      <c r="A87" s="627"/>
      <c r="B87" s="627"/>
      <c r="C87" s="627"/>
      <c r="D87" s="627"/>
      <c r="E87" s="627"/>
      <c r="F87" s="627"/>
      <c r="G87" s="627"/>
      <c r="H87" s="627"/>
      <c r="I87" s="627"/>
      <c r="J87" s="627"/>
      <c r="K87" s="627"/>
      <c r="L87" s="627"/>
    </row>
    <row r="88" spans="1:12" ht="15">
      <c r="A88" s="627"/>
      <c r="B88" s="627"/>
      <c r="C88" s="627"/>
      <c r="D88" s="627"/>
      <c r="E88" s="627"/>
      <c r="F88" s="627"/>
      <c r="G88" s="627"/>
      <c r="H88" s="627"/>
      <c r="I88" s="627"/>
      <c r="J88" s="627"/>
      <c r="K88" s="627"/>
      <c r="L88" s="627"/>
    </row>
    <row r="89" spans="1:12" ht="15">
      <c r="A89" s="627"/>
      <c r="B89" s="627"/>
      <c r="C89" s="627"/>
      <c r="D89" s="627"/>
      <c r="E89" s="627"/>
      <c r="F89" s="627"/>
      <c r="G89" s="627"/>
      <c r="H89" s="627"/>
      <c r="I89" s="627"/>
      <c r="J89" s="627"/>
      <c r="K89" s="627"/>
      <c r="L89" s="627"/>
    </row>
    <row r="90" spans="1:12" ht="15">
      <c r="A90" s="627"/>
      <c r="B90" s="627"/>
      <c r="C90" s="627"/>
      <c r="D90" s="627"/>
      <c r="E90" s="627"/>
      <c r="F90" s="627"/>
      <c r="G90" s="627"/>
      <c r="H90" s="627"/>
      <c r="I90" s="627"/>
      <c r="J90" s="627"/>
      <c r="K90" s="627"/>
      <c r="L90" s="627"/>
    </row>
    <row r="91" spans="1:12" ht="15">
      <c r="A91" s="627"/>
      <c r="B91" s="627"/>
      <c r="C91" s="627"/>
      <c r="D91" s="627"/>
      <c r="E91" s="627"/>
      <c r="F91" s="627"/>
      <c r="G91" s="627"/>
      <c r="H91" s="627"/>
      <c r="I91" s="627"/>
      <c r="J91" s="627"/>
      <c r="K91" s="627"/>
      <c r="L91" s="627"/>
    </row>
    <row r="92" spans="1:12" ht="15">
      <c r="A92" s="627"/>
      <c r="B92" s="627"/>
      <c r="C92" s="627"/>
      <c r="D92" s="627"/>
      <c r="E92" s="627"/>
      <c r="F92" s="627"/>
      <c r="G92" s="627"/>
      <c r="H92" s="627"/>
      <c r="I92" s="627"/>
      <c r="J92" s="627"/>
      <c r="K92" s="627"/>
      <c r="L92" s="627"/>
    </row>
    <row r="93" spans="1:12" ht="15">
      <c r="A93" s="627"/>
      <c r="B93" s="627"/>
      <c r="C93" s="627"/>
      <c r="D93" s="627"/>
      <c r="E93" s="627"/>
      <c r="F93" s="627"/>
      <c r="G93" s="627"/>
      <c r="H93" s="627"/>
      <c r="I93" s="627"/>
      <c r="J93" s="627"/>
      <c r="K93" s="627"/>
      <c r="L93" s="627"/>
    </row>
    <row r="94" spans="1:12" ht="15">
      <c r="A94" s="627"/>
      <c r="B94" s="627"/>
      <c r="C94" s="627"/>
      <c r="D94" s="627"/>
      <c r="E94" s="627"/>
      <c r="F94" s="627"/>
      <c r="G94" s="627"/>
      <c r="H94" s="627"/>
      <c r="I94" s="627"/>
      <c r="J94" s="627"/>
      <c r="K94" s="627"/>
      <c r="L94" s="627"/>
    </row>
    <row r="95" spans="1:12" ht="15">
      <c r="A95" s="627"/>
      <c r="B95" s="627"/>
      <c r="C95" s="627"/>
      <c r="D95" s="627"/>
      <c r="E95" s="627"/>
      <c r="F95" s="627"/>
      <c r="G95" s="627"/>
      <c r="H95" s="627"/>
      <c r="I95" s="627"/>
      <c r="J95" s="627"/>
      <c r="K95" s="627"/>
      <c r="L95" s="627"/>
    </row>
    <row r="96" spans="1:12" ht="15">
      <c r="A96" s="627"/>
      <c r="B96" s="627"/>
      <c r="C96" s="627"/>
      <c r="D96" s="627"/>
      <c r="E96" s="627"/>
      <c r="F96" s="627"/>
      <c r="G96" s="627"/>
      <c r="H96" s="627"/>
      <c r="I96" s="627"/>
      <c r="J96" s="627"/>
      <c r="K96" s="627"/>
      <c r="L96" s="627"/>
    </row>
    <row r="97" spans="1:12" ht="15">
      <c r="A97" s="627"/>
      <c r="B97" s="627"/>
      <c r="C97" s="627"/>
      <c r="D97" s="627"/>
      <c r="E97" s="627"/>
      <c r="F97" s="627"/>
      <c r="G97" s="627"/>
      <c r="H97" s="627"/>
      <c r="I97" s="627"/>
      <c r="J97" s="627"/>
      <c r="K97" s="627"/>
      <c r="L97" s="627"/>
    </row>
    <row r="98" spans="1:12" ht="15">
      <c r="A98" s="627"/>
      <c r="B98" s="627"/>
      <c r="C98" s="627"/>
      <c r="D98" s="627"/>
      <c r="E98" s="627"/>
      <c r="F98" s="627"/>
      <c r="G98" s="627"/>
      <c r="H98" s="627"/>
      <c r="I98" s="627"/>
      <c r="J98" s="627"/>
      <c r="K98" s="627"/>
      <c r="L98" s="627"/>
    </row>
    <row r="99" spans="1:12" ht="15">
      <c r="A99" s="627"/>
      <c r="B99" s="627"/>
      <c r="C99" s="627"/>
      <c r="D99" s="627"/>
      <c r="E99" s="627"/>
      <c r="F99" s="627"/>
      <c r="G99" s="627"/>
      <c r="H99" s="627"/>
      <c r="I99" s="627"/>
      <c r="J99" s="627"/>
      <c r="K99" s="627"/>
      <c r="L99" s="627"/>
    </row>
    <row r="100" spans="1:12" ht="15">
      <c r="A100" s="627"/>
      <c r="B100" s="627"/>
      <c r="C100" s="627"/>
      <c r="D100" s="627"/>
      <c r="E100" s="627"/>
      <c r="F100" s="627"/>
      <c r="G100" s="627"/>
      <c r="H100" s="627"/>
      <c r="I100" s="627"/>
      <c r="J100" s="627"/>
      <c r="K100" s="627"/>
      <c r="L100" s="627"/>
    </row>
    <row r="101" spans="1:12" ht="15">
      <c r="A101" s="627"/>
      <c r="B101" s="627"/>
      <c r="C101" s="627"/>
      <c r="D101" s="627"/>
      <c r="E101" s="627"/>
      <c r="F101" s="627"/>
      <c r="G101" s="627"/>
      <c r="H101" s="627"/>
      <c r="I101" s="627"/>
      <c r="J101" s="627"/>
      <c r="K101" s="627"/>
      <c r="L101" s="627"/>
    </row>
    <row r="102" spans="1:12" ht="15">
      <c r="A102" s="627"/>
      <c r="B102" s="627"/>
      <c r="C102" s="627"/>
      <c r="D102" s="627"/>
      <c r="E102" s="627"/>
      <c r="F102" s="627"/>
      <c r="G102" s="627"/>
      <c r="H102" s="627"/>
      <c r="I102" s="627"/>
      <c r="J102" s="627"/>
      <c r="K102" s="627"/>
      <c r="L102" s="627"/>
    </row>
    <row r="103" spans="1:12" ht="15">
      <c r="A103" s="627"/>
      <c r="B103" s="627"/>
      <c r="C103" s="627"/>
      <c r="D103" s="627"/>
      <c r="E103" s="627"/>
      <c r="F103" s="627"/>
      <c r="G103" s="627"/>
      <c r="H103" s="627"/>
      <c r="I103" s="627"/>
      <c r="J103" s="627"/>
      <c r="K103" s="627"/>
      <c r="L103" s="627"/>
    </row>
    <row r="104" spans="1:12" ht="15">
      <c r="A104" s="627"/>
      <c r="B104" s="627"/>
      <c r="C104" s="627"/>
      <c r="D104" s="627"/>
      <c r="E104" s="627"/>
      <c r="F104" s="627"/>
      <c r="G104" s="627"/>
      <c r="H104" s="627"/>
      <c r="I104" s="627"/>
      <c r="J104" s="627"/>
      <c r="K104" s="627"/>
      <c r="L104" s="627"/>
    </row>
    <row r="105" spans="1:12" ht="15">
      <c r="A105" s="627"/>
      <c r="B105" s="627"/>
      <c r="C105" s="627"/>
      <c r="D105" s="627"/>
      <c r="E105" s="627"/>
      <c r="F105" s="627"/>
      <c r="G105" s="627"/>
      <c r="H105" s="627"/>
      <c r="I105" s="627"/>
      <c r="J105" s="627"/>
      <c r="K105" s="627"/>
      <c r="L105" s="627"/>
    </row>
    <row r="106" spans="1:12" ht="15">
      <c r="A106" s="627"/>
      <c r="B106" s="627"/>
      <c r="C106" s="627"/>
      <c r="D106" s="627"/>
      <c r="E106" s="627"/>
      <c r="F106" s="627"/>
      <c r="G106" s="627"/>
      <c r="H106" s="627"/>
      <c r="I106" s="627"/>
      <c r="J106" s="627"/>
      <c r="K106" s="627"/>
      <c r="L106" s="627"/>
    </row>
    <row r="107" spans="1:12" ht="15">
      <c r="A107" s="627"/>
      <c r="B107" s="627"/>
      <c r="C107" s="627"/>
      <c r="D107" s="627"/>
      <c r="E107" s="627"/>
      <c r="F107" s="627"/>
      <c r="G107" s="627"/>
      <c r="H107" s="627"/>
      <c r="I107" s="627"/>
      <c r="J107" s="627"/>
      <c r="K107" s="627"/>
      <c r="L107" s="627"/>
    </row>
    <row r="108" spans="1:12" ht="15">
      <c r="A108" s="627"/>
      <c r="B108" s="627"/>
      <c r="C108" s="627"/>
      <c r="D108" s="627"/>
      <c r="E108" s="627"/>
      <c r="F108" s="627"/>
      <c r="G108" s="627"/>
      <c r="H108" s="627"/>
      <c r="I108" s="627"/>
      <c r="J108" s="627"/>
      <c r="K108" s="627"/>
      <c r="L108" s="627"/>
    </row>
    <row r="109" spans="1:12" ht="15">
      <c r="A109" s="627"/>
      <c r="B109" s="627"/>
      <c r="C109" s="627"/>
      <c r="D109" s="627"/>
      <c r="E109" s="627"/>
      <c r="F109" s="627"/>
      <c r="G109" s="627"/>
      <c r="H109" s="627"/>
      <c r="I109" s="627"/>
      <c r="J109" s="627"/>
      <c r="K109" s="627"/>
      <c r="L109" s="627"/>
    </row>
    <row r="110" spans="1:12" ht="15">
      <c r="A110" s="627"/>
      <c r="B110" s="627"/>
      <c r="C110" s="627"/>
      <c r="D110" s="627"/>
      <c r="E110" s="627"/>
      <c r="F110" s="627"/>
      <c r="G110" s="627"/>
      <c r="H110" s="627"/>
      <c r="I110" s="627"/>
      <c r="J110" s="627"/>
      <c r="K110" s="627"/>
      <c r="L110" s="627"/>
    </row>
    <row r="111" spans="1:12" ht="15">
      <c r="A111" s="627"/>
      <c r="B111" s="627"/>
      <c r="C111" s="627"/>
      <c r="D111" s="627"/>
      <c r="E111" s="627"/>
      <c r="F111" s="627"/>
      <c r="G111" s="627"/>
      <c r="H111" s="627"/>
      <c r="I111" s="627"/>
      <c r="J111" s="627"/>
      <c r="K111" s="627"/>
      <c r="L111" s="627"/>
    </row>
    <row r="112" spans="1:12" ht="15">
      <c r="A112" s="627"/>
      <c r="B112" s="627"/>
      <c r="C112" s="627"/>
      <c r="D112" s="627"/>
      <c r="E112" s="627"/>
      <c r="F112" s="627"/>
      <c r="G112" s="627"/>
      <c r="H112" s="627"/>
      <c r="I112" s="627"/>
      <c r="J112" s="627"/>
      <c r="K112" s="627"/>
      <c r="L112" s="627"/>
    </row>
    <row r="113" spans="1:12" ht="15">
      <c r="A113" s="627"/>
      <c r="B113" s="627"/>
      <c r="C113" s="627"/>
      <c r="D113" s="627"/>
      <c r="E113" s="627"/>
      <c r="F113" s="627"/>
      <c r="G113" s="627"/>
      <c r="H113" s="627"/>
      <c r="I113" s="627"/>
      <c r="J113" s="627"/>
      <c r="K113" s="627"/>
      <c r="L113" s="627"/>
    </row>
    <row r="114" spans="1:12" ht="15">
      <c r="A114" s="627"/>
      <c r="B114" s="627"/>
      <c r="C114" s="627"/>
      <c r="D114" s="627"/>
      <c r="E114" s="627"/>
      <c r="F114" s="627"/>
      <c r="G114" s="627"/>
      <c r="H114" s="627"/>
      <c r="I114" s="627"/>
      <c r="J114" s="627"/>
      <c r="K114" s="627"/>
      <c r="L114" s="627"/>
    </row>
    <row r="115" spans="1:12" ht="15">
      <c r="A115" s="627"/>
      <c r="B115" s="627"/>
      <c r="C115" s="627"/>
      <c r="D115" s="627"/>
      <c r="E115" s="627"/>
      <c r="F115" s="627"/>
      <c r="G115" s="627"/>
      <c r="H115" s="627"/>
      <c r="I115" s="627"/>
      <c r="J115" s="627"/>
      <c r="K115" s="627"/>
      <c r="L115" s="627"/>
    </row>
    <row r="116" spans="1:12" ht="15">
      <c r="A116" s="627"/>
      <c r="B116" s="627"/>
      <c r="C116" s="627"/>
      <c r="D116" s="627"/>
      <c r="E116" s="627"/>
      <c r="F116" s="627"/>
      <c r="G116" s="627"/>
      <c r="H116" s="627"/>
      <c r="I116" s="627"/>
      <c r="J116" s="627"/>
      <c r="K116" s="627"/>
      <c r="L116" s="627"/>
    </row>
    <row r="117" spans="1:12" ht="15">
      <c r="A117" s="627"/>
      <c r="B117" s="627"/>
      <c r="C117" s="627"/>
      <c r="D117" s="627"/>
      <c r="E117" s="627"/>
      <c r="F117" s="627"/>
      <c r="G117" s="627"/>
      <c r="H117" s="627"/>
      <c r="I117" s="627"/>
      <c r="J117" s="627"/>
      <c r="K117" s="627"/>
      <c r="L117" s="627"/>
    </row>
    <row r="118" spans="1:12" ht="15">
      <c r="A118" s="627"/>
      <c r="B118" s="627"/>
      <c r="C118" s="627"/>
      <c r="D118" s="627"/>
      <c r="E118" s="627"/>
      <c r="F118" s="627"/>
      <c r="G118" s="627"/>
      <c r="H118" s="627"/>
      <c r="I118" s="627"/>
      <c r="J118" s="627"/>
      <c r="K118" s="627"/>
      <c r="L118" s="627"/>
    </row>
    <row r="119" spans="1:12" ht="15">
      <c r="A119" s="627"/>
      <c r="B119" s="627"/>
      <c r="C119" s="627"/>
      <c r="D119" s="627"/>
      <c r="E119" s="627"/>
      <c r="F119" s="627"/>
      <c r="G119" s="627"/>
      <c r="H119" s="627"/>
      <c r="I119" s="627"/>
      <c r="J119" s="627"/>
      <c r="K119" s="627"/>
      <c r="L119" s="627"/>
    </row>
    <row r="120" spans="1:12" ht="15">
      <c r="A120" s="627"/>
      <c r="B120" s="627"/>
      <c r="C120" s="627"/>
      <c r="D120" s="627"/>
      <c r="E120" s="627"/>
      <c r="F120" s="627"/>
      <c r="G120" s="627"/>
      <c r="H120" s="627"/>
      <c r="I120" s="627"/>
      <c r="J120" s="627"/>
      <c r="K120" s="627"/>
      <c r="L120" s="627"/>
    </row>
    <row r="121" spans="1:12" ht="15">
      <c r="A121" s="627"/>
      <c r="B121" s="627"/>
      <c r="C121" s="627"/>
      <c r="D121" s="627"/>
      <c r="E121" s="627"/>
      <c r="F121" s="627"/>
      <c r="G121" s="627"/>
      <c r="H121" s="627"/>
      <c r="I121" s="627"/>
      <c r="J121" s="627"/>
      <c r="K121" s="627"/>
      <c r="L121" s="627"/>
    </row>
    <row r="122" spans="1:12" ht="15">
      <c r="A122" s="627"/>
      <c r="B122" s="627"/>
      <c r="C122" s="627"/>
      <c r="D122" s="627"/>
      <c r="E122" s="627"/>
      <c r="F122" s="627"/>
      <c r="G122" s="627"/>
      <c r="H122" s="627"/>
      <c r="I122" s="627"/>
      <c r="J122" s="627"/>
      <c r="K122" s="627"/>
      <c r="L122" s="627"/>
    </row>
    <row r="123" spans="1:12" ht="15">
      <c r="A123" s="627"/>
      <c r="B123" s="627"/>
      <c r="C123" s="627"/>
      <c r="D123" s="627"/>
      <c r="E123" s="627"/>
      <c r="F123" s="627"/>
      <c r="G123" s="627"/>
      <c r="H123" s="627"/>
      <c r="I123" s="627"/>
      <c r="J123" s="627"/>
      <c r="K123" s="627"/>
      <c r="L123" s="627"/>
    </row>
    <row r="124" spans="1:12" ht="15">
      <c r="A124" s="627"/>
      <c r="B124" s="627"/>
      <c r="C124" s="627"/>
      <c r="D124" s="627"/>
      <c r="E124" s="627"/>
      <c r="F124" s="627"/>
      <c r="G124" s="627"/>
      <c r="H124" s="627"/>
      <c r="I124" s="627"/>
      <c r="J124" s="627"/>
      <c r="K124" s="627"/>
      <c r="L124" s="627"/>
    </row>
    <row r="125" spans="1:12" ht="15">
      <c r="A125" s="627"/>
      <c r="B125" s="627"/>
      <c r="C125" s="627"/>
      <c r="D125" s="627"/>
      <c r="E125" s="627"/>
      <c r="F125" s="627"/>
      <c r="G125" s="627"/>
      <c r="H125" s="627"/>
      <c r="I125" s="627"/>
      <c r="J125" s="627"/>
      <c r="K125" s="627"/>
      <c r="L125" s="627"/>
    </row>
    <row r="126" spans="1:12" ht="15">
      <c r="A126" s="627"/>
      <c r="B126" s="627"/>
      <c r="C126" s="627"/>
      <c r="D126" s="627"/>
      <c r="E126" s="627"/>
      <c r="F126" s="627"/>
      <c r="G126" s="627"/>
      <c r="H126" s="627"/>
      <c r="I126" s="627"/>
      <c r="J126" s="627"/>
      <c r="K126" s="627"/>
      <c r="L126" s="627"/>
    </row>
    <row r="127" spans="1:12" ht="15">
      <c r="A127" s="627"/>
      <c r="B127" s="627"/>
      <c r="C127" s="627"/>
      <c r="D127" s="627"/>
      <c r="E127" s="627"/>
      <c r="F127" s="627"/>
      <c r="G127" s="627"/>
      <c r="H127" s="627"/>
      <c r="I127" s="627"/>
      <c r="J127" s="627"/>
      <c r="K127" s="627"/>
      <c r="L127" s="627"/>
    </row>
    <row r="128" spans="1:12" ht="15">
      <c r="A128" s="627"/>
      <c r="B128" s="627"/>
      <c r="C128" s="627"/>
      <c r="D128" s="627"/>
      <c r="E128" s="627"/>
      <c r="F128" s="627"/>
      <c r="G128" s="627"/>
      <c r="H128" s="627"/>
      <c r="I128" s="627"/>
      <c r="J128" s="627"/>
      <c r="K128" s="627"/>
      <c r="L128" s="627"/>
    </row>
    <row r="129" spans="1:12" ht="15">
      <c r="A129" s="627"/>
      <c r="B129" s="627"/>
      <c r="C129" s="627"/>
      <c r="D129" s="627"/>
      <c r="E129" s="627"/>
      <c r="F129" s="627"/>
      <c r="G129" s="627"/>
      <c r="H129" s="627"/>
      <c r="I129" s="627"/>
      <c r="J129" s="627"/>
      <c r="K129" s="627"/>
      <c r="L129" s="627"/>
    </row>
    <row r="130" spans="1:12" ht="15">
      <c r="A130" s="627"/>
      <c r="B130" s="627"/>
      <c r="C130" s="627"/>
      <c r="D130" s="627"/>
      <c r="E130" s="627"/>
      <c r="F130" s="627"/>
      <c r="G130" s="627"/>
      <c r="H130" s="627"/>
      <c r="I130" s="627"/>
      <c r="J130" s="627"/>
      <c r="K130" s="627"/>
      <c r="L130" s="627"/>
    </row>
    <row r="131" spans="1:12" ht="15">
      <c r="A131" s="627"/>
      <c r="B131" s="627"/>
      <c r="C131" s="627"/>
      <c r="D131" s="627"/>
      <c r="E131" s="627"/>
      <c r="F131" s="627"/>
      <c r="G131" s="627"/>
      <c r="H131" s="627"/>
      <c r="I131" s="627"/>
      <c r="J131" s="627"/>
      <c r="K131" s="627"/>
      <c r="L131" s="627"/>
    </row>
    <row r="132" spans="1:12" ht="15">
      <c r="A132" s="627"/>
      <c r="B132" s="627"/>
      <c r="C132" s="627"/>
      <c r="D132" s="627"/>
      <c r="E132" s="627"/>
      <c r="F132" s="627"/>
      <c r="G132" s="627"/>
      <c r="H132" s="627"/>
      <c r="I132" s="627"/>
      <c r="J132" s="627"/>
      <c r="K132" s="627"/>
      <c r="L132" s="627"/>
    </row>
    <row r="133" spans="1:12" ht="15">
      <c r="A133" s="627"/>
      <c r="B133" s="627"/>
      <c r="C133" s="627"/>
      <c r="D133" s="627"/>
      <c r="E133" s="627"/>
      <c r="F133" s="627"/>
      <c r="G133" s="627"/>
      <c r="H133" s="627"/>
      <c r="I133" s="627"/>
      <c r="J133" s="627"/>
      <c r="K133" s="627"/>
      <c r="L133" s="627"/>
    </row>
    <row r="134" spans="1:12" ht="15">
      <c r="A134" s="627"/>
      <c r="B134" s="627"/>
      <c r="C134" s="627"/>
      <c r="D134" s="627"/>
      <c r="E134" s="627"/>
      <c r="F134" s="627"/>
      <c r="G134" s="627"/>
      <c r="H134" s="627"/>
      <c r="I134" s="627"/>
      <c r="J134" s="627"/>
      <c r="K134" s="627"/>
      <c r="L134" s="627"/>
    </row>
    <row r="135" spans="1:12" ht="15">
      <c r="A135" s="627"/>
      <c r="B135" s="627"/>
      <c r="C135" s="627"/>
      <c r="D135" s="627"/>
      <c r="E135" s="627"/>
      <c r="F135" s="627"/>
      <c r="G135" s="627"/>
      <c r="H135" s="627"/>
      <c r="I135" s="627"/>
      <c r="J135" s="627"/>
      <c r="K135" s="627"/>
      <c r="L135" s="627"/>
    </row>
    <row r="136" spans="1:12" ht="15">
      <c r="A136" s="627"/>
      <c r="B136" s="627"/>
      <c r="C136" s="627"/>
      <c r="D136" s="627"/>
      <c r="E136" s="627"/>
      <c r="F136" s="627"/>
      <c r="G136" s="627"/>
      <c r="H136" s="627"/>
      <c r="I136" s="627"/>
      <c r="J136" s="627"/>
      <c r="K136" s="627"/>
      <c r="L136" s="627"/>
    </row>
    <row r="137" spans="1:12" ht="15">
      <c r="A137" s="627"/>
      <c r="B137" s="627"/>
      <c r="C137" s="627"/>
      <c r="D137" s="627"/>
      <c r="E137" s="627"/>
      <c r="F137" s="627"/>
      <c r="G137" s="627"/>
      <c r="H137" s="627"/>
      <c r="I137" s="627"/>
      <c r="J137" s="627"/>
      <c r="K137" s="627"/>
      <c r="L137" s="627"/>
    </row>
    <row r="138" spans="1:12" ht="15">
      <c r="A138" s="627"/>
      <c r="B138" s="627"/>
      <c r="C138" s="627"/>
      <c r="D138" s="627"/>
      <c r="E138" s="627"/>
      <c r="F138" s="627"/>
      <c r="G138" s="627"/>
      <c r="H138" s="627"/>
      <c r="I138" s="627"/>
      <c r="J138" s="627"/>
      <c r="K138" s="627"/>
      <c r="L138" s="627"/>
    </row>
    <row r="139" spans="1:12" ht="15">
      <c r="A139" s="627"/>
      <c r="B139" s="627"/>
      <c r="C139" s="627"/>
      <c r="D139" s="627"/>
      <c r="E139" s="627"/>
      <c r="F139" s="627"/>
      <c r="G139" s="627"/>
      <c r="H139" s="627"/>
      <c r="I139" s="627"/>
      <c r="J139" s="627"/>
      <c r="K139" s="627"/>
      <c r="L139" s="627"/>
    </row>
  </sheetData>
  <mergeCells count="10">
    <mergeCell ref="L5:L7"/>
    <mergeCell ref="E6:I6"/>
    <mergeCell ref="K5:K7"/>
    <mergeCell ref="A12:A14"/>
    <mergeCell ref="A9:B9"/>
    <mergeCell ref="B5:B7"/>
    <mergeCell ref="A5:A7"/>
    <mergeCell ref="J5:J7"/>
    <mergeCell ref="D5:I5"/>
    <mergeCell ref="D6:D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ssl</dc:creator>
  <cp:keywords/>
  <dc:description/>
  <cp:lastModifiedBy>D-SNV</cp:lastModifiedBy>
  <cp:lastPrinted>2008-12-19T08:38:52Z</cp:lastPrinted>
  <dcterms:created xsi:type="dcterms:W3CDTF">2006-06-28T05:56:40Z</dcterms:created>
  <dcterms:modified xsi:type="dcterms:W3CDTF">2008-12-19T08:39:40Z</dcterms:modified>
  <cp:category/>
  <cp:version/>
  <cp:contentType/>
  <cp:contentStatus/>
</cp:coreProperties>
</file>