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Рекон и кап.влож" sheetId="1" r:id="rId1"/>
  </sheets>
  <definedNames>
    <definedName name="_xlnm.Print_Titles" localSheetId="0">'Рекон и кап.влож'!$9:$9</definedName>
    <definedName name="_xlnm.Print_Area" localSheetId="0">'Рекон и кап.влож'!$A$1:$G$52</definedName>
  </definedNames>
  <calcPr fullCalcOnLoad="1"/>
</workbook>
</file>

<file path=xl/sharedStrings.xml><?xml version="1.0" encoding="utf-8"?>
<sst xmlns="http://schemas.openxmlformats.org/spreadsheetml/2006/main" count="206" uniqueCount="97">
  <si>
    <t>Наименование объектов</t>
  </si>
  <si>
    <t>Примечание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</si>
  <si>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</si>
  <si>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</si>
  <si>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</si>
  <si>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</si>
  <si>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</si>
  <si>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</si>
  <si>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</si>
  <si>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</si>
  <si>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</si>
  <si>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</si>
  <si>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</si>
  <si>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</si>
  <si>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</si>
  <si>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</si>
  <si>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</si>
  <si>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</si>
  <si>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</si>
  <si>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19</t>
  </si>
  <si>
    <t>Реконструкция</t>
  </si>
  <si>
    <t>ПИР</t>
  </si>
  <si>
    <t>Строительство</t>
  </si>
  <si>
    <t>№ п\п</t>
  </si>
  <si>
    <t>Строительство водозаборных сооружений                                     .</t>
  </si>
  <si>
    <t>ВСЕГО капитальных вложений</t>
  </si>
  <si>
    <t xml:space="preserve">           Перечень объектов капитального строительства и реконструкции  на 2007 год </t>
  </si>
  <si>
    <t>МУ УКС</t>
  </si>
  <si>
    <t>федеральный бюджет</t>
  </si>
  <si>
    <t>Источник финансирова-ния</t>
  </si>
  <si>
    <t>бюджето-получатель</t>
  </si>
  <si>
    <t>Реконструкция кинотеатра "Октябрь"</t>
  </si>
  <si>
    <t>Реконструкция комплекса зданий                         детско-юношеского центра 
(проектно-изыскательские работы)</t>
  </si>
  <si>
    <t>20</t>
  </si>
  <si>
    <t>Реконструкция ул.Зернова от  ул.Арзамасской до ул.Московской 
(проектно-изыскательские работы)</t>
  </si>
  <si>
    <t>Строительство межшкольного учебного компьютерного центра</t>
  </si>
  <si>
    <t xml:space="preserve">                                                        к решению городской Думы</t>
  </si>
  <si>
    <t xml:space="preserve">                                                   от  25.12.2006  №  139/4-гд</t>
  </si>
  <si>
    <t>Строительство муниципального общежития в квартале 8 микрорайона 21 (корпуса 11,13 и15)</t>
  </si>
  <si>
    <t>Строительство магистральных сетей в микрорайонах  15,16 и 21</t>
  </si>
  <si>
    <t>Строительство внутриквартальных сетей и благоустройство в микрорайонах 15, 16 и 21</t>
  </si>
  <si>
    <t xml:space="preserve">Строительство улицы 134                        в микрорайоне 15 </t>
  </si>
  <si>
    <t>Строительство   улицы 139   в микрорайоне 15</t>
  </si>
  <si>
    <t xml:space="preserve">Строительство улицы 130  в микрорайоне  21 </t>
  </si>
  <si>
    <t>Строительство  микрорайона  22 (проектно-изыскательские работы)</t>
  </si>
  <si>
    <t>Реконструкция моста на р. Саровка,           проспект Музрукова,  10 
(проектно-изыскательские работы)</t>
  </si>
  <si>
    <t>Реконструкция   моста  на р. Саровка,      ул. Железнодорожная
(проектно-изыскательские работы)</t>
  </si>
  <si>
    <t>21</t>
  </si>
  <si>
    <t>Разработка ПСД на устройство стеллы при въезде в город</t>
  </si>
  <si>
    <t>ПСД</t>
  </si>
  <si>
    <t>22</t>
  </si>
  <si>
    <t>Разработка ПСД  освещения по ул.Маяковского</t>
  </si>
  <si>
    <t>23</t>
  </si>
  <si>
    <t>Разработка ПСД  освещения по ул.Шевченко</t>
  </si>
  <si>
    <t>24</t>
  </si>
  <si>
    <t>Строительство полигона  твердых бытовых отходов</t>
  </si>
  <si>
    <t>25</t>
  </si>
  <si>
    <t>26</t>
  </si>
  <si>
    <t>27</t>
  </si>
  <si>
    <t>28</t>
  </si>
  <si>
    <t>29</t>
  </si>
  <si>
    <t>30</t>
  </si>
  <si>
    <t xml:space="preserve"> Строительство жилого дома  № 21 в МКР-15 (ПИР)</t>
  </si>
  <si>
    <t>Строительство открытой автостоянки для микроавтобусов по ул. Зернова в районе школы-интерната №1</t>
  </si>
  <si>
    <t>городской бюджет</t>
  </si>
  <si>
    <t>Строительство котельной в квартале 30 (проектно-изыскательские работы)</t>
  </si>
  <si>
    <t xml:space="preserve">Строительство сквера между театром и общественно - торговым   центром  МКР-5А   </t>
  </si>
  <si>
    <t>Строительство  кварталов  1-4 в микрорайоне 22 (проектно-изыскательские работы)</t>
  </si>
  <si>
    <t>31</t>
  </si>
  <si>
    <t>Внутриквартальные сети,газопровод и благоустройство ТИЗ-1</t>
  </si>
  <si>
    <t>32</t>
  </si>
  <si>
    <t>Строительство очистных сооружений дождевых вод в МКР 20-22</t>
  </si>
  <si>
    <t>33</t>
  </si>
  <si>
    <t>Строительство улицы 143(проектно-изыскательские работы)</t>
  </si>
  <si>
    <t>Водозаборные сооружения 1 очередь                                   .</t>
  </si>
  <si>
    <t>Строительство улицы №1 в квартале  3 микрорайона 21</t>
  </si>
  <si>
    <t>Строительство кварталов  6 и 7 в микрорайоне   21
(проектно-изыскательские работы)</t>
  </si>
  <si>
    <t>Долевое   участие   в    строительстве жилых   домов   № 18, 22, 24-27  в микрорайоне 15</t>
  </si>
  <si>
    <t>Реконструкция улицы № 123 (участок от проспекта  Мира до улицы Железнодорожной)</t>
  </si>
  <si>
    <t>34</t>
  </si>
  <si>
    <t>35</t>
  </si>
  <si>
    <t>Реконструкция ул.Гоголя и ул.Герцена в МКР-16</t>
  </si>
  <si>
    <t>36</t>
  </si>
  <si>
    <t xml:space="preserve">Строительство водоснабжения г.Арзамас-16 и водопроводных сооружений </t>
  </si>
  <si>
    <t>областной бюджет</t>
  </si>
  <si>
    <t>37</t>
  </si>
  <si>
    <t>13</t>
  </si>
  <si>
    <t>Строительство детской библиотеки, встроенной в дом-комплекс "Форум"     № 40, в микрорайоне  16</t>
  </si>
  <si>
    <t xml:space="preserve">                                                                                                                                        Приложение № 9</t>
  </si>
  <si>
    <t>Реконструкция   моста   на р. Сатис         (проектно-изыскательские работы)</t>
  </si>
  <si>
    <t>Реконструкция   моста   на р. Сатис         по просп.Музрукова</t>
  </si>
  <si>
    <t>Строительство яслей-сада на 140 мест в микрорайоне  16</t>
  </si>
  <si>
    <t>Реконструкция   инженерных сетей  по просп. Музрукова  (проектно-изыскательские работы)</t>
  </si>
  <si>
    <t>38</t>
  </si>
  <si>
    <t>в том числе остатки на 01.01.2007 г.                ( руб.)</t>
  </si>
  <si>
    <t>Сумма                                       ( руб.)</t>
  </si>
  <si>
    <t xml:space="preserve">                                           в ред. решения от 12.12.2007 №130/4-гд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</si>
</sst>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0.0"/>
    <numFmt numFmtId="170" formatCode="#,##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_р_._-;\-* #,##0.000_р_._-;_-* &quot;-&quot;???_р_._-;_-@_-"/>
    <numFmt numFmtId="179" formatCode="#,##0.0000"/>
    <numFmt numFmtId="180" formatCode="#,##0.00000"/>
    <numFmt numFmtId="181" formatCode="#,##0.000000"/>
  </numFmts>
  <fonts count="14">
    <font>
      <sz val="10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sz val="10"/>
      <color indexed="8"/>
      <name val="MS Sans Serif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horizontal="center" vertical="top"/>
    </xf>
    <xf numFmtId="0" fontId="4" fillId="0" borderId="0" xfId="0" applyFont="1" applyBorder="1" applyAlignment="1">
      <alignment vertical="top"/>
    </xf>
    <xf numFmtId="3" fontId="4" fillId="0" borderId="0" xfId="0" applyNumberFormat="1" applyFont="1" applyBorder="1" applyAlignment="1">
      <alignment horizontal="center" vertical="top"/>
    </xf>
    <xf numFmtId="3" fontId="6" fillId="0" borderId="2" xfId="18" applyNumberFormat="1" applyFont="1" applyFill="1" applyBorder="1" applyAlignment="1">
      <alignment horizontal="center" vertical="top" wrapText="1"/>
      <protection/>
    </xf>
    <xf numFmtId="0" fontId="7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top"/>
    </xf>
    <xf numFmtId="0" fontId="6" fillId="0" borderId="1" xfId="18" applyFont="1" applyFill="1" applyBorder="1" applyAlignment="1">
      <alignment horizontal="center" vertical="top" wrapText="1"/>
      <protection/>
    </xf>
    <xf numFmtId="0" fontId="6" fillId="0" borderId="2" xfId="18" applyFont="1" applyFill="1" applyBorder="1" applyAlignment="1">
      <alignment horizontal="center" vertical="top" wrapText="1"/>
      <protection/>
    </xf>
    <xf numFmtId="0" fontId="1" fillId="0" borderId="1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6" fillId="0" borderId="0" xfId="18" applyFont="1" applyFill="1" applyBorder="1" applyAlignment="1">
      <alignment horizontal="center" vertical="top" wrapText="1"/>
      <protection/>
    </xf>
    <xf numFmtId="3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3" fontId="4" fillId="2" borderId="0" xfId="0" applyNumberFormat="1" applyFont="1" applyFill="1" applyBorder="1" applyAlignment="1">
      <alignment horizontal="center" vertical="center"/>
    </xf>
    <xf numFmtId="0" fontId="6" fillId="3" borderId="1" xfId="18" applyFont="1" applyFill="1" applyBorder="1" applyAlignment="1">
      <alignment horizontal="justify" vertical="top" wrapText="1"/>
      <protection/>
    </xf>
    <xf numFmtId="0" fontId="4" fillId="0" borderId="0" xfId="0" applyFont="1" applyAlignment="1">
      <alignment horizontal="justify" vertical="top"/>
    </xf>
    <xf numFmtId="0" fontId="4" fillId="0" borderId="0" xfId="0" applyFont="1" applyBorder="1" applyAlignment="1">
      <alignment horizontal="justify" vertical="top"/>
    </xf>
    <xf numFmtId="0" fontId="4" fillId="3" borderId="1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/>
    </xf>
    <xf numFmtId="0" fontId="0" fillId="0" borderId="0" xfId="0" applyBorder="1" applyAlignment="1">
      <alignment horizontal="justify"/>
    </xf>
    <xf numFmtId="0" fontId="4" fillId="3" borderId="0" xfId="0" applyFont="1" applyFill="1" applyBorder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6" fillId="3" borderId="1" xfId="18" applyFont="1" applyFill="1" applyBorder="1" applyAlignment="1">
      <alignment horizontal="left" vertical="top" wrapText="1"/>
      <protection/>
    </xf>
    <xf numFmtId="0" fontId="6" fillId="3" borderId="1" xfId="18" applyFont="1" applyFill="1" applyBorder="1" applyAlignment="1">
      <alignment vertical="top" wrapText="1"/>
      <protection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7" fillId="0" borderId="0" xfId="0" applyNumberFormat="1" applyFont="1" applyAlignment="1">
      <alignment vertical="center"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top"/>
    </xf>
    <xf numFmtId="0" fontId="5" fillId="3" borderId="1" xfId="18" applyFont="1" applyFill="1" applyBorder="1" applyAlignment="1">
      <alignment horizontal="justify" vertical="top" wrapText="1"/>
      <protection/>
    </xf>
    <xf numFmtId="0" fontId="5" fillId="0" borderId="1" xfId="18" applyFont="1" applyFill="1" applyBorder="1" applyAlignment="1">
      <alignment horizontal="center" vertical="top" wrapText="1"/>
      <protection/>
    </xf>
    <xf numFmtId="3" fontId="5" fillId="0" borderId="2" xfId="0" applyNumberFormat="1" applyFont="1" applyBorder="1" applyAlignment="1">
      <alignment horizontal="center" vertical="center" wrapText="1"/>
    </xf>
    <xf numFmtId="0" fontId="4" fillId="3" borderId="0" xfId="18" applyFont="1" applyFill="1" applyBorder="1" applyAlignment="1">
      <alignment horizontal="justify" vertical="top" wrapText="1"/>
      <protection/>
    </xf>
    <xf numFmtId="0" fontId="4" fillId="0" borderId="0" xfId="18" applyFont="1" applyFill="1" applyBorder="1" applyAlignment="1">
      <alignment horizontal="center" vertical="top" wrapText="1"/>
      <protection/>
    </xf>
    <xf numFmtId="0" fontId="10" fillId="0" borderId="0" xfId="0" applyFont="1" applyBorder="1" applyAlignment="1">
      <alignment horizontal="justify" vertical="top"/>
    </xf>
    <xf numFmtId="0" fontId="10" fillId="0" borderId="0" xfId="0" applyFont="1" applyBorder="1" applyAlignment="1">
      <alignment vertical="top"/>
    </xf>
    <xf numFmtId="3" fontId="10" fillId="0" borderId="0" xfId="0" applyNumberFormat="1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49" fontId="13" fillId="0" borderId="1" xfId="0" applyNumberFormat="1" applyFont="1" applyBorder="1" applyAlignment="1">
      <alignment horizontal="center" vertical="top"/>
    </xf>
    <xf numFmtId="4" fontId="6" fillId="0" borderId="2" xfId="0" applyNumberFormat="1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center" vertical="top"/>
    </xf>
    <xf numFmtId="4" fontId="4" fillId="0" borderId="2" xfId="0" applyNumberFormat="1" applyFont="1" applyBorder="1" applyAlignment="1">
      <alignment horizontal="center" vertical="top"/>
    </xf>
    <xf numFmtId="4" fontId="4" fillId="0" borderId="2" xfId="0" applyNumberFormat="1" applyFont="1" applyBorder="1" applyAlignment="1">
      <alignment horizontal="center" vertical="top"/>
    </xf>
    <xf numFmtId="4" fontId="6" fillId="0" borderId="2" xfId="18" applyNumberFormat="1" applyFont="1" applyFill="1" applyBorder="1" applyAlignment="1">
      <alignment horizontal="center" vertical="top" wrapText="1"/>
      <protection/>
    </xf>
    <xf numFmtId="4" fontId="4" fillId="0" borderId="1" xfId="0" applyNumberFormat="1" applyFont="1" applyBorder="1" applyAlignment="1">
      <alignment horizontal="center" vertical="top"/>
    </xf>
    <xf numFmtId="4" fontId="6" fillId="0" borderId="2" xfId="21" applyNumberFormat="1" applyFont="1" applyBorder="1" applyAlignment="1">
      <alignment horizontal="center" vertical="top"/>
    </xf>
    <xf numFmtId="0" fontId="6" fillId="3" borderId="3" xfId="18" applyFont="1" applyFill="1" applyBorder="1" applyAlignment="1">
      <alignment vertical="center" wrapText="1"/>
      <protection/>
    </xf>
    <xf numFmtId="0" fontId="6" fillId="3" borderId="4" xfId="18" applyFont="1" applyFill="1" applyBorder="1" applyAlignment="1">
      <alignment vertical="center" wrapText="1"/>
      <protection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</cellXfs>
  <cellStyles count="9">
    <cellStyle name="Normal" xfId="0"/>
    <cellStyle name="Hyperlink" xfId="15"/>
    <cellStyle name="Currency" xfId="16"/>
    <cellStyle name="Currency [0]" xfId="17"/>
    <cellStyle name="Обычный_Лист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5"/>
  <sheetViews>
    <sheetView tabSelected="1" view="pageBreakPreview" zoomScale="90" zoomScaleNormal="75" zoomScaleSheetLayoutView="90" workbookViewId="0" topLeftCell="A1">
      <selection activeCell="K15" sqref="K15"/>
    </sheetView>
  </sheetViews>
  <sheetFormatPr defaultColWidth="9.00390625" defaultRowHeight="12.75"/>
  <cols>
    <col min="1" max="1" width="6.00390625" style="4" customWidth="1"/>
    <col min="2" max="2" width="36.875" style="32" customWidth="1"/>
    <col min="3" max="3" width="13.75390625" style="19" customWidth="1"/>
    <col min="4" max="4" width="16.875" style="10" customWidth="1"/>
    <col min="5" max="5" width="15.125" style="10" customWidth="1"/>
    <col min="6" max="6" width="12.625" style="10" customWidth="1"/>
    <col min="7" max="7" width="16.375" style="20" customWidth="1"/>
    <col min="8" max="8" width="9.125" style="42" customWidth="1"/>
    <col min="9" max="16384" width="9.125" style="6" customWidth="1"/>
  </cols>
  <sheetData>
    <row r="1" spans="2:7" ht="15.75">
      <c r="B1" s="70" t="s">
        <v>88</v>
      </c>
      <c r="C1" s="70"/>
      <c r="D1" s="70"/>
      <c r="E1" s="70"/>
      <c r="F1" s="70"/>
      <c r="G1" s="70"/>
    </row>
    <row r="2" spans="2:7" ht="15.75">
      <c r="B2" s="57"/>
      <c r="C2" s="70" t="s">
        <v>36</v>
      </c>
      <c r="D2" s="70"/>
      <c r="E2" s="70"/>
      <c r="F2" s="70"/>
      <c r="G2" s="70"/>
    </row>
    <row r="3" spans="2:7" ht="15.75">
      <c r="B3" s="57"/>
      <c r="C3" s="70" t="s">
        <v>37</v>
      </c>
      <c r="D3" s="70"/>
      <c r="E3" s="70"/>
      <c r="F3" s="70"/>
      <c r="G3" s="70"/>
    </row>
    <row r="4" spans="2:7" ht="15.75">
      <c r="B4" s="57"/>
      <c r="C4" s="70" t="s">
        <v>96</v>
      </c>
      <c r="D4" s="70"/>
      <c r="E4" s="70"/>
      <c r="F4" s="70"/>
      <c r="G4" s="70"/>
    </row>
    <row r="5" spans="2:7" ht="15.75">
      <c r="B5" s="57"/>
      <c r="C5" s="57"/>
      <c r="D5" s="57"/>
      <c r="E5" s="57"/>
      <c r="F5" s="57"/>
      <c r="G5" s="57"/>
    </row>
    <row r="6" spans="2:7" ht="15.75">
      <c r="B6" s="70" t="s">
        <v>26</v>
      </c>
      <c r="C6" s="70"/>
      <c r="D6" s="70"/>
      <c r="E6" s="70"/>
      <c r="F6" s="70"/>
      <c r="G6" s="70"/>
    </row>
    <row r="7" spans="2:7" ht="15.75">
      <c r="B7" s="57"/>
      <c r="C7" s="57"/>
      <c r="D7" s="57"/>
      <c r="E7" s="57"/>
      <c r="F7" s="57"/>
      <c r="G7" s="57"/>
    </row>
    <row r="8" spans="2:8" ht="15">
      <c r="B8" s="33"/>
      <c r="C8" s="15"/>
      <c r="D8" s="12"/>
      <c r="E8" s="12"/>
      <c r="F8" s="12"/>
      <c r="G8" s="26"/>
      <c r="H8" s="43"/>
    </row>
    <row r="9" spans="1:8" s="8" customFormat="1" ht="56.25" customHeight="1">
      <c r="A9" s="39" t="s">
        <v>23</v>
      </c>
      <c r="B9" s="16" t="s">
        <v>0</v>
      </c>
      <c r="C9" s="17" t="s">
        <v>29</v>
      </c>
      <c r="D9" s="18" t="s">
        <v>95</v>
      </c>
      <c r="E9" s="18" t="s">
        <v>94</v>
      </c>
      <c r="F9" s="51" t="s">
        <v>30</v>
      </c>
      <c r="G9" s="38" t="s">
        <v>1</v>
      </c>
      <c r="H9" s="44"/>
    </row>
    <row r="10" spans="1:8" s="1" customFormat="1" ht="30" customHeight="1">
      <c r="A10" s="5" t="s">
        <v>2</v>
      </c>
      <c r="B10" s="31" t="s">
        <v>35</v>
      </c>
      <c r="C10" s="24" t="s">
        <v>28</v>
      </c>
      <c r="D10" s="61">
        <f>9000000+2574000</f>
        <v>11574000</v>
      </c>
      <c r="E10" s="61">
        <v>2574000</v>
      </c>
      <c r="F10" s="13" t="s">
        <v>27</v>
      </c>
      <c r="G10" s="23" t="s">
        <v>22</v>
      </c>
      <c r="H10" s="46"/>
    </row>
    <row r="11" spans="1:8" s="1" customFormat="1" ht="46.5" customHeight="1">
      <c r="A11" s="5" t="s">
        <v>3</v>
      </c>
      <c r="B11" s="31" t="s">
        <v>38</v>
      </c>
      <c r="C11" s="24" t="s">
        <v>28</v>
      </c>
      <c r="D11" s="61">
        <f>45000000+13592000</f>
        <v>58592000</v>
      </c>
      <c r="E11" s="61">
        <v>13592000</v>
      </c>
      <c r="F11" s="13" t="s">
        <v>27</v>
      </c>
      <c r="G11" s="23" t="s">
        <v>22</v>
      </c>
      <c r="H11" s="46"/>
    </row>
    <row r="12" spans="1:8" s="1" customFormat="1" ht="34.5" customHeight="1">
      <c r="A12" s="5" t="s">
        <v>4</v>
      </c>
      <c r="B12" s="34" t="s">
        <v>39</v>
      </c>
      <c r="C12" s="24" t="s">
        <v>28</v>
      </c>
      <c r="D12" s="62">
        <f>33798000+4166000</f>
        <v>37964000</v>
      </c>
      <c r="E12" s="62">
        <v>4166000</v>
      </c>
      <c r="F12" s="13" t="s">
        <v>27</v>
      </c>
      <c r="G12" s="23" t="s">
        <v>22</v>
      </c>
      <c r="H12" s="46"/>
    </row>
    <row r="13" spans="1:8" s="1" customFormat="1" ht="44.25" customHeight="1">
      <c r="A13" s="5" t="s">
        <v>5</v>
      </c>
      <c r="B13" s="34" t="s">
        <v>40</v>
      </c>
      <c r="C13" s="24" t="s">
        <v>28</v>
      </c>
      <c r="D13" s="59">
        <f>21380400+1306000</f>
        <v>22686400</v>
      </c>
      <c r="E13" s="59">
        <v>1306000</v>
      </c>
      <c r="F13" s="13" t="s">
        <v>27</v>
      </c>
      <c r="G13" s="23" t="s">
        <v>22</v>
      </c>
      <c r="H13" s="46"/>
    </row>
    <row r="14" spans="1:8" s="1" customFormat="1" ht="30">
      <c r="A14" s="5" t="s">
        <v>6</v>
      </c>
      <c r="B14" s="41" t="s">
        <v>24</v>
      </c>
      <c r="C14" s="24" t="s">
        <v>28</v>
      </c>
      <c r="D14" s="59">
        <f>40000000+1532000+243000-243000</f>
        <v>41532000</v>
      </c>
      <c r="E14" s="59">
        <f>1532000+243000-243000</f>
        <v>1532000</v>
      </c>
      <c r="F14" s="13" t="s">
        <v>27</v>
      </c>
      <c r="G14" s="23" t="s">
        <v>22</v>
      </c>
      <c r="H14" s="46"/>
    </row>
    <row r="15" spans="1:8" s="1" customFormat="1" ht="30.75" customHeight="1">
      <c r="A15" s="5" t="s">
        <v>7</v>
      </c>
      <c r="B15" s="41" t="s">
        <v>74</v>
      </c>
      <c r="C15" s="24" t="s">
        <v>28</v>
      </c>
      <c r="D15" s="59">
        <f>E15</f>
        <v>243000</v>
      </c>
      <c r="E15" s="59">
        <v>243000</v>
      </c>
      <c r="F15" s="13" t="s">
        <v>27</v>
      </c>
      <c r="G15" s="23" t="s">
        <v>22</v>
      </c>
      <c r="H15" s="46"/>
    </row>
    <row r="16" spans="1:8" s="1" customFormat="1" ht="42.75" customHeight="1">
      <c r="A16" s="5" t="s">
        <v>8</v>
      </c>
      <c r="B16" s="41" t="s">
        <v>83</v>
      </c>
      <c r="C16" s="24" t="s">
        <v>84</v>
      </c>
      <c r="D16" s="59">
        <v>1000000</v>
      </c>
      <c r="E16" s="59"/>
      <c r="F16" s="13" t="s">
        <v>27</v>
      </c>
      <c r="G16" s="23" t="s">
        <v>22</v>
      </c>
      <c r="H16" s="46"/>
    </row>
    <row r="17" spans="1:8" s="1" customFormat="1" ht="33" customHeight="1">
      <c r="A17" s="5" t="s">
        <v>9</v>
      </c>
      <c r="B17" s="41" t="s">
        <v>65</v>
      </c>
      <c r="C17" s="24" t="s">
        <v>28</v>
      </c>
      <c r="D17" s="59">
        <f>E17</f>
        <v>219000</v>
      </c>
      <c r="E17" s="59">
        <v>219000</v>
      </c>
      <c r="F17" s="13" t="s">
        <v>27</v>
      </c>
      <c r="G17" s="23" t="s">
        <v>21</v>
      </c>
      <c r="H17" s="46"/>
    </row>
    <row r="18" spans="1:8" s="1" customFormat="1" ht="30" customHeight="1">
      <c r="A18" s="5" t="s">
        <v>10</v>
      </c>
      <c r="B18" s="41" t="s">
        <v>41</v>
      </c>
      <c r="C18" s="24" t="s">
        <v>28</v>
      </c>
      <c r="D18" s="63">
        <f>7000000+2191000</f>
        <v>9191000</v>
      </c>
      <c r="E18" s="63">
        <v>2191000</v>
      </c>
      <c r="F18" s="13" t="s">
        <v>27</v>
      </c>
      <c r="G18" s="23" t="s">
        <v>22</v>
      </c>
      <c r="H18" s="46"/>
    </row>
    <row r="19" spans="1:8" s="1" customFormat="1" ht="30" customHeight="1">
      <c r="A19" s="5" t="s">
        <v>11</v>
      </c>
      <c r="B19" s="41" t="s">
        <v>42</v>
      </c>
      <c r="C19" s="24" t="s">
        <v>28</v>
      </c>
      <c r="D19" s="63">
        <f>13000000+80000</f>
        <v>13080000</v>
      </c>
      <c r="E19" s="63">
        <v>80000</v>
      </c>
      <c r="F19" s="13" t="s">
        <v>27</v>
      </c>
      <c r="G19" s="23" t="s">
        <v>22</v>
      </c>
      <c r="H19" s="46"/>
    </row>
    <row r="20" spans="1:8" s="1" customFormat="1" ht="30" customHeight="1">
      <c r="A20" s="5" t="s">
        <v>12</v>
      </c>
      <c r="B20" s="41" t="s">
        <v>43</v>
      </c>
      <c r="C20" s="24" t="s">
        <v>28</v>
      </c>
      <c r="D20" s="63">
        <f>13100000+279000</f>
        <v>13379000</v>
      </c>
      <c r="E20" s="63">
        <v>279000</v>
      </c>
      <c r="F20" s="13" t="s">
        <v>27</v>
      </c>
      <c r="G20" s="23" t="s">
        <v>22</v>
      </c>
      <c r="H20" s="46"/>
    </row>
    <row r="21" spans="1:8" s="1" customFormat="1" ht="33" customHeight="1">
      <c r="A21" s="5" t="s">
        <v>13</v>
      </c>
      <c r="B21" s="41" t="s">
        <v>91</v>
      </c>
      <c r="C21" s="24" t="s">
        <v>28</v>
      </c>
      <c r="D21" s="63">
        <f>26700000+9000000</f>
        <v>35700000</v>
      </c>
      <c r="E21" s="63"/>
      <c r="F21" s="13" t="s">
        <v>27</v>
      </c>
      <c r="G21" s="23" t="s">
        <v>22</v>
      </c>
      <c r="H21" s="46"/>
    </row>
    <row r="22" spans="1:8" s="1" customFormat="1" ht="29.25" customHeight="1">
      <c r="A22" s="5" t="s">
        <v>86</v>
      </c>
      <c r="B22" s="40" t="s">
        <v>44</v>
      </c>
      <c r="C22" s="24" t="s">
        <v>28</v>
      </c>
      <c r="D22" s="63">
        <f>3900000+150000-150000</f>
        <v>3900000</v>
      </c>
      <c r="E22" s="63"/>
      <c r="F22" s="13" t="s">
        <v>27</v>
      </c>
      <c r="G22" s="23" t="s">
        <v>21</v>
      </c>
      <c r="H22" s="46"/>
    </row>
    <row r="23" spans="1:8" s="1" customFormat="1" ht="45.75" customHeight="1">
      <c r="A23" s="58" t="s">
        <v>14</v>
      </c>
      <c r="B23" s="40" t="s">
        <v>67</v>
      </c>
      <c r="C23" s="24" t="s">
        <v>28</v>
      </c>
      <c r="D23" s="63">
        <f>E23</f>
        <v>150000</v>
      </c>
      <c r="E23" s="63">
        <v>150000</v>
      </c>
      <c r="F23" s="13" t="s">
        <v>27</v>
      </c>
      <c r="G23" s="23" t="s">
        <v>21</v>
      </c>
      <c r="H23" s="46"/>
    </row>
    <row r="24" spans="1:8" s="1" customFormat="1" ht="47.25" customHeight="1">
      <c r="A24" s="5" t="s">
        <v>15</v>
      </c>
      <c r="B24" s="41" t="s">
        <v>45</v>
      </c>
      <c r="C24" s="24" t="s">
        <v>28</v>
      </c>
      <c r="D24" s="61">
        <v>2800000</v>
      </c>
      <c r="E24" s="61"/>
      <c r="F24" s="13" t="s">
        <v>27</v>
      </c>
      <c r="G24" s="23" t="s">
        <v>21</v>
      </c>
      <c r="H24" s="46"/>
    </row>
    <row r="25" spans="1:32" s="25" customFormat="1" ht="27.75" customHeight="1">
      <c r="A25" s="68" t="s">
        <v>16</v>
      </c>
      <c r="B25" s="66" t="s">
        <v>46</v>
      </c>
      <c r="C25" s="24" t="s">
        <v>28</v>
      </c>
      <c r="D25" s="64">
        <v>2400000</v>
      </c>
      <c r="E25" s="62"/>
      <c r="F25" s="13" t="s">
        <v>27</v>
      </c>
      <c r="G25" s="23" t="s">
        <v>21</v>
      </c>
      <c r="H25" s="47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</row>
    <row r="26" spans="1:8" s="21" customFormat="1" ht="30" customHeight="1">
      <c r="A26" s="69"/>
      <c r="B26" s="67"/>
      <c r="C26" s="24" t="s">
        <v>64</v>
      </c>
      <c r="D26" s="62">
        <v>292000</v>
      </c>
      <c r="E26" s="62"/>
      <c r="F26" s="13" t="s">
        <v>27</v>
      </c>
      <c r="G26" s="23" t="s">
        <v>21</v>
      </c>
      <c r="H26" s="47"/>
    </row>
    <row r="27" spans="1:8" s="1" customFormat="1" ht="49.5" customHeight="1">
      <c r="A27" s="5" t="s">
        <v>17</v>
      </c>
      <c r="B27" s="41" t="s">
        <v>32</v>
      </c>
      <c r="C27" s="24" t="s">
        <v>28</v>
      </c>
      <c r="D27" s="63">
        <f>5000000+9000</f>
        <v>5009000</v>
      </c>
      <c r="E27" s="63">
        <v>9000</v>
      </c>
      <c r="F27" s="13" t="s">
        <v>27</v>
      </c>
      <c r="G27" s="23" t="s">
        <v>21</v>
      </c>
      <c r="H27" s="46"/>
    </row>
    <row r="28" spans="1:8" s="1" customFormat="1" ht="33" customHeight="1">
      <c r="A28" s="5" t="s">
        <v>18</v>
      </c>
      <c r="B28" s="41" t="s">
        <v>90</v>
      </c>
      <c r="C28" s="24" t="s">
        <v>28</v>
      </c>
      <c r="D28" s="59">
        <v>30000000</v>
      </c>
      <c r="E28" s="59"/>
      <c r="F28" s="13" t="s">
        <v>27</v>
      </c>
      <c r="G28" s="23" t="s">
        <v>20</v>
      </c>
      <c r="H28" s="46"/>
    </row>
    <row r="29" spans="1:8" s="1" customFormat="1" ht="33" customHeight="1">
      <c r="A29" s="5" t="s">
        <v>19</v>
      </c>
      <c r="B29" s="41" t="s">
        <v>89</v>
      </c>
      <c r="C29" s="24" t="s">
        <v>28</v>
      </c>
      <c r="D29" s="59">
        <f aca="true" t="shared" si="0" ref="D29:D35">E29</f>
        <v>111000</v>
      </c>
      <c r="E29" s="59">
        <v>111000</v>
      </c>
      <c r="F29" s="13" t="s">
        <v>27</v>
      </c>
      <c r="G29" s="23" t="s">
        <v>21</v>
      </c>
      <c r="H29" s="46"/>
    </row>
    <row r="30" spans="1:8" s="1" customFormat="1" ht="47.25" customHeight="1">
      <c r="A30" s="5" t="s">
        <v>33</v>
      </c>
      <c r="B30" s="41" t="s">
        <v>92</v>
      </c>
      <c r="C30" s="24" t="s">
        <v>28</v>
      </c>
      <c r="D30" s="59">
        <v>2500000</v>
      </c>
      <c r="E30" s="59"/>
      <c r="F30" s="13" t="s">
        <v>27</v>
      </c>
      <c r="G30" s="23" t="s">
        <v>21</v>
      </c>
      <c r="H30" s="46"/>
    </row>
    <row r="31" spans="1:8" s="1" customFormat="1" ht="47.25" customHeight="1">
      <c r="A31" s="5" t="s">
        <v>47</v>
      </c>
      <c r="B31" s="41" t="s">
        <v>87</v>
      </c>
      <c r="C31" s="24" t="s">
        <v>28</v>
      </c>
      <c r="D31" s="59">
        <f t="shared" si="0"/>
        <v>3892141</v>
      </c>
      <c r="E31" s="65">
        <f>1000000+1607000+1285141</f>
        <v>3892141</v>
      </c>
      <c r="F31" s="13" t="s">
        <v>27</v>
      </c>
      <c r="G31" s="23" t="s">
        <v>22</v>
      </c>
      <c r="H31" s="46"/>
    </row>
    <row r="32" spans="1:8" s="1" customFormat="1" ht="33" customHeight="1">
      <c r="A32" s="5" t="s">
        <v>50</v>
      </c>
      <c r="B32" s="41" t="s">
        <v>31</v>
      </c>
      <c r="C32" s="24" t="s">
        <v>28</v>
      </c>
      <c r="D32" s="61">
        <f t="shared" si="0"/>
        <v>1142000</v>
      </c>
      <c r="E32" s="61">
        <v>1142000</v>
      </c>
      <c r="F32" s="13" t="s">
        <v>27</v>
      </c>
      <c r="G32" s="23" t="s">
        <v>20</v>
      </c>
      <c r="H32" s="46"/>
    </row>
    <row r="33" spans="1:8" s="1" customFormat="1" ht="33" customHeight="1">
      <c r="A33" s="5" t="s">
        <v>52</v>
      </c>
      <c r="B33" s="41" t="s">
        <v>75</v>
      </c>
      <c r="C33" s="24" t="s">
        <v>28</v>
      </c>
      <c r="D33" s="61">
        <f t="shared" si="0"/>
        <v>153000</v>
      </c>
      <c r="E33" s="61">
        <v>153000</v>
      </c>
      <c r="F33" s="13" t="s">
        <v>27</v>
      </c>
      <c r="G33" s="23" t="s">
        <v>22</v>
      </c>
      <c r="H33" s="46"/>
    </row>
    <row r="34" spans="1:8" s="1" customFormat="1" ht="46.5" customHeight="1">
      <c r="A34" s="5" t="s">
        <v>54</v>
      </c>
      <c r="B34" s="41" t="s">
        <v>76</v>
      </c>
      <c r="C34" s="24" t="s">
        <v>28</v>
      </c>
      <c r="D34" s="61">
        <f t="shared" si="0"/>
        <v>60000</v>
      </c>
      <c r="E34" s="61">
        <v>60000</v>
      </c>
      <c r="F34" s="13" t="s">
        <v>27</v>
      </c>
      <c r="G34" s="23" t="s">
        <v>21</v>
      </c>
      <c r="H34" s="46"/>
    </row>
    <row r="35" spans="1:8" s="1" customFormat="1" ht="46.5" customHeight="1">
      <c r="A35" s="5" t="s">
        <v>56</v>
      </c>
      <c r="B35" s="41" t="s">
        <v>34</v>
      </c>
      <c r="C35" s="24" t="s">
        <v>28</v>
      </c>
      <c r="D35" s="61">
        <f t="shared" si="0"/>
        <v>349000</v>
      </c>
      <c r="E35" s="61">
        <v>349000</v>
      </c>
      <c r="F35" s="13" t="s">
        <v>27</v>
      </c>
      <c r="G35" s="23" t="s">
        <v>21</v>
      </c>
      <c r="H35" s="46"/>
    </row>
    <row r="36" spans="1:8" s="1" customFormat="1" ht="30.75" customHeight="1">
      <c r="A36" s="5" t="s">
        <v>57</v>
      </c>
      <c r="B36" s="41" t="s">
        <v>48</v>
      </c>
      <c r="C36" s="24" t="s">
        <v>64</v>
      </c>
      <c r="D36" s="59">
        <v>100000</v>
      </c>
      <c r="E36" s="59"/>
      <c r="F36" s="13" t="s">
        <v>27</v>
      </c>
      <c r="G36" s="23" t="s">
        <v>49</v>
      </c>
      <c r="H36" s="46"/>
    </row>
    <row r="37" spans="1:8" s="1" customFormat="1" ht="30.75" customHeight="1">
      <c r="A37" s="5" t="s">
        <v>58</v>
      </c>
      <c r="B37" s="41" t="s">
        <v>51</v>
      </c>
      <c r="C37" s="24" t="s">
        <v>64</v>
      </c>
      <c r="D37" s="59">
        <v>150000</v>
      </c>
      <c r="E37" s="59"/>
      <c r="F37" s="13" t="s">
        <v>27</v>
      </c>
      <c r="G37" s="23" t="s">
        <v>49</v>
      </c>
      <c r="H37" s="46"/>
    </row>
    <row r="38" spans="1:8" s="1" customFormat="1" ht="30" customHeight="1">
      <c r="A38" s="5" t="s">
        <v>59</v>
      </c>
      <c r="B38" s="41" t="s">
        <v>53</v>
      </c>
      <c r="C38" s="24" t="s">
        <v>64</v>
      </c>
      <c r="D38" s="59">
        <v>250000</v>
      </c>
      <c r="E38" s="59"/>
      <c r="F38" s="13" t="s">
        <v>27</v>
      </c>
      <c r="G38" s="23" t="s">
        <v>49</v>
      </c>
      <c r="H38" s="46"/>
    </row>
    <row r="39" spans="1:8" s="1" customFormat="1" ht="30" customHeight="1">
      <c r="A39" s="5" t="s">
        <v>60</v>
      </c>
      <c r="B39" s="41" t="s">
        <v>55</v>
      </c>
      <c r="C39" s="24" t="s">
        <v>28</v>
      </c>
      <c r="D39" s="59">
        <f>E39</f>
        <v>557262.44</v>
      </c>
      <c r="E39" s="59">
        <f>15000+7500+534762.44</f>
        <v>557262.44</v>
      </c>
      <c r="F39" s="13" t="s">
        <v>27</v>
      </c>
      <c r="G39" s="23" t="s">
        <v>22</v>
      </c>
      <c r="H39" s="46"/>
    </row>
    <row r="40" spans="1:8" s="1" customFormat="1" ht="30" customHeight="1">
      <c r="A40" s="5" t="s">
        <v>61</v>
      </c>
      <c r="B40" s="41" t="s">
        <v>81</v>
      </c>
      <c r="C40" s="24" t="s">
        <v>28</v>
      </c>
      <c r="D40" s="59">
        <f>E40</f>
        <v>12500</v>
      </c>
      <c r="E40" s="59">
        <f>7000+5500</f>
        <v>12500</v>
      </c>
      <c r="F40" s="13" t="s">
        <v>27</v>
      </c>
      <c r="G40" s="23" t="s">
        <v>20</v>
      </c>
      <c r="H40" s="46"/>
    </row>
    <row r="41" spans="1:8" s="1" customFormat="1" ht="43.5" customHeight="1">
      <c r="A41" s="5" t="s">
        <v>68</v>
      </c>
      <c r="B41" s="41" t="s">
        <v>77</v>
      </c>
      <c r="C41" s="24" t="s">
        <v>28</v>
      </c>
      <c r="D41" s="59">
        <f>E41</f>
        <v>5156000</v>
      </c>
      <c r="E41" s="59">
        <v>5156000</v>
      </c>
      <c r="F41" s="13" t="s">
        <v>27</v>
      </c>
      <c r="G41" s="23" t="s">
        <v>22</v>
      </c>
      <c r="H41" s="46"/>
    </row>
    <row r="42" spans="1:8" s="1" customFormat="1" ht="46.5" customHeight="1">
      <c r="A42" s="5" t="s">
        <v>70</v>
      </c>
      <c r="B42" s="41" t="s">
        <v>78</v>
      </c>
      <c r="C42" s="24" t="s">
        <v>28</v>
      </c>
      <c r="D42" s="59">
        <f>E42</f>
        <v>540000</v>
      </c>
      <c r="E42" s="59">
        <v>540000</v>
      </c>
      <c r="F42" s="13" t="s">
        <v>27</v>
      </c>
      <c r="G42" s="23" t="s">
        <v>20</v>
      </c>
      <c r="H42" s="46"/>
    </row>
    <row r="43" spans="1:8" s="1" customFormat="1" ht="34.5" customHeight="1">
      <c r="A43" s="5" t="s">
        <v>72</v>
      </c>
      <c r="B43" s="41" t="s">
        <v>62</v>
      </c>
      <c r="C43" s="24" t="s">
        <v>64</v>
      </c>
      <c r="D43" s="59">
        <v>2100000</v>
      </c>
      <c r="E43" s="59"/>
      <c r="F43" s="13" t="s">
        <v>27</v>
      </c>
      <c r="G43" s="23" t="s">
        <v>21</v>
      </c>
      <c r="H43" s="46"/>
    </row>
    <row r="44" spans="1:8" s="1" customFormat="1" ht="48" customHeight="1">
      <c r="A44" s="5" t="s">
        <v>79</v>
      </c>
      <c r="B44" s="41" t="s">
        <v>63</v>
      </c>
      <c r="C44" s="24" t="s">
        <v>64</v>
      </c>
      <c r="D44" s="59">
        <v>800000</v>
      </c>
      <c r="E44" s="59"/>
      <c r="F44" s="13" t="s">
        <v>27</v>
      </c>
      <c r="G44" s="23" t="s">
        <v>22</v>
      </c>
      <c r="H44" s="46"/>
    </row>
    <row r="45" spans="1:8" s="1" customFormat="1" ht="46.5" customHeight="1">
      <c r="A45" s="5" t="s">
        <v>80</v>
      </c>
      <c r="B45" s="41" t="s">
        <v>66</v>
      </c>
      <c r="C45" s="24" t="s">
        <v>64</v>
      </c>
      <c r="D45" s="59">
        <v>500000</v>
      </c>
      <c r="E45" s="59"/>
      <c r="F45" s="13" t="s">
        <v>27</v>
      </c>
      <c r="G45" s="23" t="s">
        <v>21</v>
      </c>
      <c r="H45" s="46"/>
    </row>
    <row r="46" spans="1:8" s="1" customFormat="1" ht="34.5" customHeight="1">
      <c r="A46" s="5" t="s">
        <v>82</v>
      </c>
      <c r="B46" s="41" t="s">
        <v>69</v>
      </c>
      <c r="C46" s="24" t="s">
        <v>64</v>
      </c>
      <c r="D46" s="59">
        <v>153500</v>
      </c>
      <c r="E46" s="59"/>
      <c r="F46" s="13" t="s">
        <v>27</v>
      </c>
      <c r="G46" s="23" t="s">
        <v>22</v>
      </c>
      <c r="H46" s="46"/>
    </row>
    <row r="47" spans="1:8" s="1" customFormat="1" ht="38.25" customHeight="1">
      <c r="A47" s="5" t="s">
        <v>85</v>
      </c>
      <c r="B47" s="41" t="s">
        <v>71</v>
      </c>
      <c r="C47" s="24" t="s">
        <v>64</v>
      </c>
      <c r="D47" s="59">
        <v>7500</v>
      </c>
      <c r="E47" s="59"/>
      <c r="F47" s="13" t="s">
        <v>27</v>
      </c>
      <c r="G47" s="23" t="s">
        <v>22</v>
      </c>
      <c r="H47" s="46"/>
    </row>
    <row r="48" spans="1:8" s="1" customFormat="1" ht="33" customHeight="1">
      <c r="A48" s="5" t="s">
        <v>93</v>
      </c>
      <c r="B48" s="41" t="s">
        <v>73</v>
      </c>
      <c r="C48" s="24" t="s">
        <v>64</v>
      </c>
      <c r="D48" s="59">
        <v>72000</v>
      </c>
      <c r="E48" s="59"/>
      <c r="F48" s="13" t="s">
        <v>27</v>
      </c>
      <c r="G48" s="23" t="s">
        <v>21</v>
      </c>
      <c r="H48" s="46"/>
    </row>
    <row r="49" spans="1:8" s="2" customFormat="1" ht="18" customHeight="1">
      <c r="A49" s="48"/>
      <c r="B49" s="49" t="s">
        <v>25</v>
      </c>
      <c r="C49" s="50"/>
      <c r="D49" s="60">
        <f>SUM(D10:D48)</f>
        <v>308317303.44</v>
      </c>
      <c r="E49" s="60">
        <f>SUM(E10:E48)</f>
        <v>38313903.44</v>
      </c>
      <c r="F49" s="13"/>
      <c r="G49" s="50"/>
      <c r="H49" s="45"/>
    </row>
    <row r="50" spans="1:8" s="21" customFormat="1" ht="15">
      <c r="A50" s="22"/>
      <c r="B50" s="52"/>
      <c r="C50" s="53"/>
      <c r="D50" s="12"/>
      <c r="E50" s="12"/>
      <c r="F50" s="12"/>
      <c r="G50" s="53"/>
      <c r="H50" s="47"/>
    </row>
    <row r="51" spans="1:8" s="1" customFormat="1" ht="15.75">
      <c r="A51" s="22"/>
      <c r="B51" s="54"/>
      <c r="C51" s="55"/>
      <c r="D51" s="56"/>
      <c r="E51" s="56"/>
      <c r="F51" s="12"/>
      <c r="G51" s="27"/>
      <c r="H51" s="46"/>
    </row>
    <row r="52" spans="1:8" s="1" customFormat="1" ht="15">
      <c r="A52" s="22"/>
      <c r="B52" s="35"/>
      <c r="C52" s="11"/>
      <c r="D52" s="28"/>
      <c r="E52" s="28"/>
      <c r="F52" s="28"/>
      <c r="G52" s="27"/>
      <c r="H52" s="46"/>
    </row>
    <row r="53" spans="1:8" s="1" customFormat="1" ht="15">
      <c r="A53" s="22"/>
      <c r="B53" s="36"/>
      <c r="C53" s="11"/>
      <c r="D53" s="12"/>
      <c r="E53" s="12"/>
      <c r="F53" s="12"/>
      <c r="G53" s="27"/>
      <c r="H53" s="46"/>
    </row>
    <row r="54" spans="1:8" s="1" customFormat="1" ht="15">
      <c r="A54" s="22"/>
      <c r="B54" s="36"/>
      <c r="C54" s="11"/>
      <c r="D54" s="28"/>
      <c r="E54" s="28"/>
      <c r="F54" s="28"/>
      <c r="G54" s="27"/>
      <c r="H54" s="46"/>
    </row>
    <row r="55" spans="1:7" ht="15">
      <c r="A55" s="22"/>
      <c r="B55" s="37"/>
      <c r="C55" s="11"/>
      <c r="D55" s="30"/>
      <c r="E55" s="30"/>
      <c r="F55" s="30"/>
      <c r="G55" s="27"/>
    </row>
    <row r="56" spans="1:7" ht="15">
      <c r="A56" s="22"/>
      <c r="B56" s="33"/>
      <c r="C56" s="11"/>
      <c r="D56" s="28"/>
      <c r="E56" s="28"/>
      <c r="F56" s="28"/>
      <c r="G56" s="27"/>
    </row>
    <row r="57" spans="1:7" ht="15">
      <c r="A57" s="22"/>
      <c r="B57" s="35"/>
      <c r="C57" s="29"/>
      <c r="D57" s="28"/>
      <c r="E57" s="28"/>
      <c r="F57" s="28"/>
      <c r="G57" s="27"/>
    </row>
    <row r="58" spans="1:7" ht="15">
      <c r="A58" s="22"/>
      <c r="B58" s="35"/>
      <c r="C58" s="29"/>
      <c r="D58" s="28"/>
      <c r="E58" s="28"/>
      <c r="F58" s="28"/>
      <c r="G58" s="27"/>
    </row>
    <row r="59" spans="1:7" ht="12.75" customHeight="1">
      <c r="A59" s="7"/>
      <c r="B59" s="33"/>
      <c r="C59" s="11"/>
      <c r="D59" s="12"/>
      <c r="E59" s="12"/>
      <c r="F59" s="12"/>
      <c r="G59" s="26"/>
    </row>
    <row r="60" spans="1:3" ht="12.75" customHeight="1" hidden="1">
      <c r="A60" s="7"/>
      <c r="B60" s="33"/>
      <c r="C60" s="9"/>
    </row>
    <row r="61" spans="1:3" ht="12.75" customHeight="1" hidden="1">
      <c r="A61" s="7"/>
      <c r="B61" s="33"/>
      <c r="C61" s="9"/>
    </row>
    <row r="62" spans="1:3" ht="15">
      <c r="A62" s="3"/>
      <c r="C62" s="11"/>
    </row>
    <row r="63" ht="15">
      <c r="G63" s="26"/>
    </row>
    <row r="65" ht="15">
      <c r="C65" s="14"/>
    </row>
  </sheetData>
  <mergeCells count="7">
    <mergeCell ref="B25:B26"/>
    <mergeCell ref="A25:A26"/>
    <mergeCell ref="B1:G1"/>
    <mergeCell ref="B6:G6"/>
    <mergeCell ref="C2:G2"/>
    <mergeCell ref="C3:G3"/>
    <mergeCell ref="C4:G4"/>
  </mergeCells>
  <printOptions/>
  <pageMargins left="0.3937007874015748" right="0.3937007874015748" top="0.3937007874015748" bottom="0.3937007874015748" header="0.3937007874015748" footer="0.35433070866141736"/>
  <pageSetup horizontalDpi="600" verticalDpi="600" orientation="portrait" paperSize="9" scale="77" r:id="rId1"/>
  <rowBreaks count="2" manualBreakCount="2">
    <brk id="32" max="6" man="1"/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УМХ администрации г.Саров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Vasilieva</dc:creator>
  <cp:keywords/>
  <dc:description/>
  <cp:lastModifiedBy>d-bop</cp:lastModifiedBy>
  <cp:lastPrinted>2007-12-13T13:51:27Z</cp:lastPrinted>
  <dcterms:created xsi:type="dcterms:W3CDTF">1997-01-01T08:02:34Z</dcterms:created>
  <dcterms:modified xsi:type="dcterms:W3CDTF">2007-12-13T13:52:50Z</dcterms:modified>
  <cp:category/>
  <cp:version/>
  <cp:contentType/>
  <cp:contentStatus/>
</cp:coreProperties>
</file>